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G:\Assessment Tool\"/>
    </mc:Choice>
  </mc:AlternateContent>
  <workbookProtection workbookAlgorithmName="SHA-512" workbookHashValue="8CY22Vmq9Tko8/Sy9Olow0bGexB6/Z6slvVgdBru74mkOGbGrVTTTwHZvXTZCedld/gBkue1IyFmGaRkoUIehw==" workbookSaltValue="+RP7XvSgHNTQjpSrdmHtRg==" workbookSpinCount="100000" lockStructure="1"/>
  <bookViews>
    <workbookView xWindow="0" yWindow="0" windowWidth="17505" windowHeight="11130" tabRatio="655"/>
  </bookViews>
  <sheets>
    <sheet name="Instructions" sheetId="5" r:id="rId1"/>
    <sheet name="Habitat Assessment" sheetId="1" r:id="rId2"/>
    <sheet name="Reports" sheetId="4" r:id="rId3"/>
    <sheet name="Resources" sheetId="6" r:id="rId4"/>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4" l="1"/>
  <c r="E14" i="4"/>
  <c r="Z47" i="4"/>
  <c r="Z65" i="4"/>
  <c r="Z64" i="4"/>
  <c r="Z63" i="4"/>
  <c r="Z62" i="4"/>
  <c r="Z46" i="4"/>
  <c r="Z61" i="4"/>
  <c r="Z60" i="4"/>
  <c r="Z59" i="4"/>
  <c r="Z58" i="4"/>
  <c r="Z45" i="4"/>
  <c r="Z57" i="4"/>
  <c r="Z56" i="4"/>
  <c r="Z55" i="4"/>
  <c r="Z54" i="4"/>
  <c r="Z44" i="4"/>
  <c r="Z53" i="4"/>
  <c r="Z52" i="4"/>
  <c r="Z51" i="4"/>
  <c r="Z50" i="4"/>
  <c r="Y47" i="4"/>
  <c r="Y65" i="4"/>
  <c r="Y64" i="4"/>
  <c r="Y63" i="4"/>
  <c r="Y62" i="4"/>
  <c r="Y46" i="4"/>
  <c r="Y61" i="4"/>
  <c r="Y60" i="4"/>
  <c r="Y59" i="4"/>
  <c r="Y58" i="4"/>
  <c r="Y45" i="4"/>
  <c r="Y57" i="4"/>
  <c r="Y56" i="4"/>
  <c r="Y55" i="4"/>
  <c r="Y54" i="4"/>
  <c r="Y44" i="4"/>
  <c r="Y53" i="4"/>
  <c r="Y52" i="4"/>
  <c r="Y51" i="4"/>
  <c r="Y50" i="4"/>
  <c r="Z9" i="4"/>
  <c r="Z27" i="4"/>
  <c r="Z26" i="4"/>
  <c r="Z25" i="4"/>
  <c r="Z24" i="4"/>
  <c r="Z8" i="4"/>
  <c r="Z23" i="4"/>
  <c r="Z22" i="4"/>
  <c r="Z21" i="4"/>
  <c r="Z20" i="4"/>
  <c r="Z7" i="4"/>
  <c r="Z19" i="4"/>
  <c r="Z18" i="4"/>
  <c r="Z17" i="4"/>
  <c r="Z16" i="4"/>
  <c r="Z6" i="4"/>
  <c r="Z15" i="4"/>
  <c r="Z14" i="4"/>
  <c r="Z13" i="4"/>
  <c r="Z12" i="4"/>
  <c r="Y9" i="4"/>
  <c r="Y27" i="4"/>
  <c r="Y26" i="4"/>
  <c r="Y25" i="4"/>
  <c r="Y24" i="4"/>
  <c r="Y8" i="4"/>
  <c r="Y23" i="4"/>
  <c r="Y22" i="4"/>
  <c r="Y21" i="4"/>
  <c r="Y20" i="4"/>
  <c r="Y7" i="4"/>
  <c r="Y19" i="4"/>
  <c r="Y18" i="4"/>
  <c r="Y17" i="4"/>
  <c r="Y16" i="4"/>
  <c r="Y6" i="4"/>
  <c r="Y15" i="4"/>
  <c r="Y14" i="4"/>
  <c r="Y13" i="4"/>
  <c r="Y12" i="4"/>
  <c r="E11" i="4"/>
  <c r="E36" i="4"/>
  <c r="E37" i="4"/>
  <c r="E35" i="4"/>
  <c r="E34" i="4"/>
  <c r="E10" i="4"/>
  <c r="E33" i="4"/>
  <c r="E32" i="4"/>
  <c r="E31" i="4"/>
  <c r="E30" i="4"/>
  <c r="E9" i="4"/>
  <c r="E29" i="4"/>
  <c r="E28" i="4"/>
  <c r="E27" i="4"/>
  <c r="E26" i="4"/>
  <c r="E8" i="4"/>
  <c r="E25" i="4"/>
  <c r="E24" i="4"/>
  <c r="E23" i="4"/>
  <c r="E22" i="4"/>
  <c r="E7" i="4"/>
  <c r="E21" i="4"/>
  <c r="E20" i="4"/>
  <c r="E19" i="4"/>
  <c r="E18" i="4"/>
  <c r="E17" i="4"/>
  <c r="E16" i="4"/>
  <c r="E15" i="4"/>
  <c r="D11" i="4"/>
  <c r="D37" i="4"/>
  <c r="D36" i="4"/>
  <c r="D35" i="4"/>
  <c r="D10" i="4"/>
  <c r="D33" i="4"/>
  <c r="D32" i="4"/>
  <c r="D31" i="4"/>
  <c r="D9" i="4"/>
  <c r="D29" i="4"/>
  <c r="D28" i="4"/>
  <c r="D27" i="4"/>
  <c r="D26" i="4"/>
  <c r="D8" i="4"/>
  <c r="D25" i="4"/>
  <c r="D24" i="4"/>
  <c r="D22" i="4"/>
  <c r="D7" i="4"/>
  <c r="D21" i="4"/>
  <c r="D20" i="4"/>
  <c r="D18" i="4"/>
  <c r="D6" i="4"/>
  <c r="D17" i="4"/>
  <c r="D16" i="4"/>
  <c r="D15" i="4"/>
  <c r="D14" i="4"/>
  <c r="E47" i="4"/>
  <c r="E66" i="4"/>
  <c r="E65" i="4"/>
  <c r="E64" i="4"/>
  <c r="E63" i="4"/>
  <c r="E46" i="4"/>
  <c r="E62" i="4"/>
  <c r="E61" i="4"/>
  <c r="E60" i="4"/>
  <c r="E59" i="4"/>
  <c r="E45" i="4"/>
  <c r="E58" i="4"/>
  <c r="E57" i="4"/>
  <c r="E56" i="4"/>
  <c r="E55" i="4"/>
  <c r="E44" i="4"/>
  <c r="E54" i="4"/>
  <c r="E53" i="4"/>
  <c r="E52" i="4"/>
  <c r="E51" i="4"/>
  <c r="D47" i="4"/>
  <c r="D65" i="4"/>
  <c r="D64" i="4"/>
  <c r="D63" i="4"/>
  <c r="D44" i="4"/>
  <c r="D54" i="4"/>
  <c r="D46" i="4"/>
  <c r="D62" i="4"/>
  <c r="D61" i="4"/>
  <c r="D60" i="4"/>
  <c r="D51" i="4"/>
  <c r="D45" i="4"/>
  <c r="D57" i="4"/>
  <c r="D56" i="4"/>
  <c r="D55" i="4"/>
  <c r="D53" i="4"/>
  <c r="D52" i="4"/>
  <c r="D58" i="4"/>
  <c r="D59" i="4"/>
  <c r="D66" i="4"/>
  <c r="D19" i="4"/>
  <c r="D23" i="4"/>
  <c r="D30" i="4"/>
  <c r="D34" i="4"/>
</calcChain>
</file>

<file path=xl/comments1.xml><?xml version="1.0" encoding="utf-8"?>
<comments xmlns="http://schemas.openxmlformats.org/spreadsheetml/2006/main">
  <authors>
    <author>Devin Rothman</author>
  </authors>
  <commentList>
    <comment ref="A9" authorId="0" shapeId="0">
      <text>
        <r>
          <rPr>
            <b/>
            <sz val="9"/>
            <color indexed="81"/>
            <rFont val="Tahoma"/>
            <family val="2"/>
          </rPr>
          <t>Devin Rothman:</t>
        </r>
        <r>
          <rPr>
            <sz val="9"/>
            <color indexed="81"/>
            <rFont val="Tahoma"/>
            <family val="2"/>
          </rPr>
          <t xml:space="preserve">
Check if sq. mile or sq. kilometer</t>
        </r>
      </text>
    </comment>
  </commentList>
</comments>
</file>

<file path=xl/sharedStrings.xml><?xml version="1.0" encoding="utf-8"?>
<sst xmlns="http://schemas.openxmlformats.org/spreadsheetml/2006/main" count="119" uniqueCount="89">
  <si>
    <t>Poor Site</t>
  </si>
  <si>
    <t>Fair Site</t>
  </si>
  <si>
    <t>Assessment</t>
  </si>
  <si>
    <t xml:space="preserve">Site lacks sand and fine gravel </t>
  </si>
  <si>
    <t>Proximity to Current Tortoise Habitat</t>
  </si>
  <si>
    <t>Proximity to Roads</t>
  </si>
  <si>
    <t xml:space="preserve">Site is within 400m of roadways with high traffic volume (&gt;100 vehicles per day).  </t>
  </si>
  <si>
    <t>Site is 400 - 800m from roadways.  Roadways near site have intermediate traffic volume (30-100 vehicles per day).</t>
  </si>
  <si>
    <t>Site is fully fenced, and has no active OHV or dirt bike trails.</t>
  </si>
  <si>
    <t>Trash</t>
  </si>
  <si>
    <t>Biological Factors</t>
  </si>
  <si>
    <t>Vegetative Cover</t>
  </si>
  <si>
    <t>Native Forage</t>
  </si>
  <si>
    <t>Fair</t>
  </si>
  <si>
    <t>Poor</t>
  </si>
  <si>
    <t>Notes</t>
  </si>
  <si>
    <t>Feature</t>
  </si>
  <si>
    <t>Site is entirely located on slope greater than 45°</t>
  </si>
  <si>
    <t>100% of the site is located on slope less than 45°</t>
  </si>
  <si>
    <t xml:space="preserve">Site is fully fenced and has no scat or other signs of active grazing.   </t>
  </si>
  <si>
    <t>Tortoise Density</t>
  </si>
  <si>
    <t>Raven Predation</t>
  </si>
  <si>
    <t>Good Site</t>
  </si>
  <si>
    <t>Disturbance History</t>
  </si>
  <si>
    <t>Physical Features</t>
  </si>
  <si>
    <t>Invasive Plants</t>
  </si>
  <si>
    <t xml:space="preserve">Site contains litter that is possible to remove and is nontoxic. </t>
  </si>
  <si>
    <t>Site contains high amounts of litter, difficult to remove waste objects, and/or potentially toxic contaminants.</t>
  </si>
  <si>
    <t>Site is within 500m of a utility corridor or a landfill. Ravens are common at site.</t>
  </si>
  <si>
    <t>Site is between 500 and 2000m from any utility corridors or landfills. Ravens are not common at the site.</t>
  </si>
  <si>
    <t>Site is at least 2000m away from any utility corridors or landfills.</t>
  </si>
  <si>
    <t>Good</t>
  </si>
  <si>
    <t>Threats</t>
  </si>
  <si>
    <r>
      <t>  </t>
    </r>
    <r>
      <rPr>
        <b/>
        <sz val="16"/>
        <color rgb="FF000000"/>
        <rFont val="Calibri"/>
        <family val="2"/>
        <scheme val="minor"/>
      </rPr>
      <t>Feature</t>
    </r>
  </si>
  <si>
    <t xml:space="preserve">Fire </t>
  </si>
  <si>
    <t>Off Highway Vehicles Access</t>
  </si>
  <si>
    <t>Grazing Access</t>
  </si>
  <si>
    <t xml:space="preserve">Off Highway Vehicles </t>
  </si>
  <si>
    <t xml:space="preserve">Grazing </t>
  </si>
  <si>
    <t>Unknown</t>
  </si>
  <si>
    <t>Site is not fenced. Site is near major access roads. Site has signs of recent OHV and dirt bike use.</t>
  </si>
  <si>
    <t>Site is fully fenced. Site is near major access roads and has signs of recent OHV and dirt bike use.</t>
  </si>
  <si>
    <t>Site is not fenced and contains scat or other signs of active grazing.</t>
  </si>
  <si>
    <t>Site is not fully fenced but contains no scat or other signs of active grazing.</t>
  </si>
  <si>
    <t>Site has a high density of compacted soil from OHV and dirt bike trails. Site is not fenced or was fenced recently.</t>
  </si>
  <si>
    <t>Site has a history of OHV and dirt bike use but site has been fenced and excluded from OHV use for 10 years.</t>
  </si>
  <si>
    <t>Site does not have history of OHV or dirt bike use, and/or site has been fenced for at least 30 years.</t>
  </si>
  <si>
    <t>Site is within 500m of a watering site, but site has been fenced for at least 10 years.</t>
  </si>
  <si>
    <t>Site is fully fenced and has no history of grazing, or site has been fully fence for at least 30 years</t>
  </si>
  <si>
    <t>The site has no history of fire in the past 30 years.</t>
  </si>
  <si>
    <t>There has been more than 1 fire at the site in the past 30 years.</t>
  </si>
  <si>
    <t>Site contains minimal litter.</t>
  </si>
  <si>
    <t>Site contains a large abundance of native perennial plant species. Broweyes (Chylismia claviformis) and desert plantain (Plantago Ovata) are present onsite.</t>
  </si>
  <si>
    <t xml:space="preserve">Site contains small amounts of (Chylismia claviformis) and desert plantain (Plantago Ovata) and a low diversity of native forage. </t>
  </si>
  <si>
    <t>Site contains very few or no native perennial plant species.</t>
  </si>
  <si>
    <t>Site is highly denuded; has less than 4% density of creosote, white bursage and/or other cover flora; most of the area is bare earth.</t>
  </si>
  <si>
    <r>
      <t>Site has high density (&gt;17 plants/km</t>
    </r>
    <r>
      <rPr>
        <vertAlign val="superscript"/>
        <sz val="12"/>
        <rFont val="Calibri"/>
        <family val="2"/>
        <scheme val="minor"/>
      </rPr>
      <t>2</t>
    </r>
    <r>
      <rPr>
        <sz val="12"/>
        <rFont val="Calibri"/>
        <family val="2"/>
        <scheme val="minor"/>
      </rPr>
      <t>) of creosote, white bursage (&gt; 6 plants/km</t>
    </r>
    <r>
      <rPr>
        <vertAlign val="superscript"/>
        <sz val="12"/>
        <rFont val="Calibri"/>
        <family val="2"/>
        <scheme val="minor"/>
      </rPr>
      <t>2</t>
    </r>
    <r>
      <rPr>
        <sz val="12"/>
        <rFont val="Calibri"/>
        <family val="2"/>
        <scheme val="minor"/>
      </rPr>
      <t>) and/or other cover flora; there are limited patches of bare earth.</t>
    </r>
  </si>
  <si>
    <t>Site is partially denuded; has low density of creosote, white bursage and/or other cover flora; there are some patches of bare earth, but they do not dominate the site.</t>
  </si>
  <si>
    <r>
      <t>Tortoise sign indicates densities of at least 3.86 tortoises/km</t>
    </r>
    <r>
      <rPr>
        <vertAlign val="superscript"/>
        <sz val="12"/>
        <rFont val="Calibri"/>
        <family val="2"/>
        <scheme val="minor"/>
      </rPr>
      <t>2</t>
    </r>
  </si>
  <si>
    <t>Tortoise sign is present onsite, but may be minimal.</t>
  </si>
  <si>
    <t>No tortoise sign is present onsite.</t>
  </si>
  <si>
    <t xml:space="preserve">Site contains a high proportion of friable soil: sand and fine gravel. </t>
  </si>
  <si>
    <t>Site contains minimal or patchy patchy areas of friable soil: sand and fine gravel</t>
  </si>
  <si>
    <t>The majority (&gt;50%) of the site is located on slopes greater than 45°</t>
  </si>
  <si>
    <t xml:space="preserve">Site contains an appreciable amount of invasive species, such as red brome , cheatgrass, Mediterranean grass and filaree. </t>
  </si>
  <si>
    <t>Site contains no or very little invasive species, such as red brome, cheatgrass , Mediterranean grass, and filaree.</t>
  </si>
  <si>
    <r>
      <t>Site contains a high abundance of invasive grasses and mustards such as red brome (</t>
    </r>
    <r>
      <rPr>
        <i/>
        <sz val="12"/>
        <rFont val="Calibri"/>
        <family val="2"/>
        <scheme val="minor"/>
      </rPr>
      <t>Bromus rubens</t>
    </r>
    <r>
      <rPr>
        <sz val="12"/>
        <rFont val="Calibri"/>
        <family val="2"/>
        <scheme val="minor"/>
      </rPr>
      <t xml:space="preserve">), cheatgrass </t>
    </r>
    <r>
      <rPr>
        <i/>
        <sz val="12"/>
        <rFont val="Calibri"/>
        <family val="2"/>
        <scheme val="minor"/>
      </rPr>
      <t>(Bromus tectorum</t>
    </r>
    <r>
      <rPr>
        <sz val="12"/>
        <rFont val="Calibri"/>
        <family val="2"/>
        <scheme val="minor"/>
      </rPr>
      <t xml:space="preserve">), Mediterranean grass </t>
    </r>
    <r>
      <rPr>
        <i/>
        <sz val="12"/>
        <rFont val="Calibri"/>
        <family val="2"/>
        <scheme val="minor"/>
      </rPr>
      <t>(Schismus barbatus</t>
    </r>
    <r>
      <rPr>
        <sz val="12"/>
        <rFont val="Calibri"/>
        <family val="2"/>
        <scheme val="minor"/>
      </rPr>
      <t xml:space="preserve">) and filaree </t>
    </r>
    <r>
      <rPr>
        <i/>
        <sz val="12"/>
        <rFont val="Calibri"/>
        <family val="2"/>
        <scheme val="minor"/>
      </rPr>
      <t>(Erodium cicutarium</t>
    </r>
    <r>
      <rPr>
        <sz val="12"/>
        <rFont val="Calibri"/>
        <family val="2"/>
        <scheme val="minor"/>
      </rPr>
      <t>). These species are visibly present over the majority of the site.</t>
    </r>
  </si>
  <si>
    <t>Site is dominated by white bursage/creosote bush vegetation. Site may additionally contain Box-thorn, Indigo bush, Nevada ephedra and emergent Joshua trees.</t>
  </si>
  <si>
    <t>There has been 1 fire at the site in the past 30 years.</t>
  </si>
  <si>
    <t>Site is at least 800m from roadways.  Roadways near site have low traffic volume (&lt;30 vehicles per day).</t>
  </si>
  <si>
    <t>Geologic Substrate*</t>
  </si>
  <si>
    <t>Soil Composition*</t>
  </si>
  <si>
    <t>Elevation*</t>
  </si>
  <si>
    <t>Slope*</t>
  </si>
  <si>
    <t>Vegetation Association*</t>
  </si>
  <si>
    <t>*Characteristic cannot be changed via restoration</t>
  </si>
  <si>
    <t>Categories</t>
  </si>
  <si>
    <t xml:space="preserve">Site is not fenced or was fenced recently. Site is within 500m of a watering site or has a history of grazing. </t>
  </si>
  <si>
    <t>Site is not within 1.4 km of current tortoise habitat or protected lands</t>
  </si>
  <si>
    <t xml:space="preserve">Site is within 1.4 km of current tortoise habitat </t>
  </si>
  <si>
    <t>Site is within 1.4 km of potential tortoise habitat or protected lands with suitable habitat features</t>
  </si>
  <si>
    <t>100% of the site is contained in the expected elevation range of 500-1500 meters above sea level.</t>
  </si>
  <si>
    <t>Some of the site is located above 1500m or below 500m, but the majority (&gt;50%) is below 1500m.  </t>
  </si>
  <si>
    <t>The majority of the site (&gt;50%) is above 1500m or below 500m.</t>
  </si>
  <si>
    <r>
      <t>Site contains little to no white bursage (</t>
    </r>
    <r>
      <rPr>
        <i/>
        <sz val="12"/>
        <rFont val="Calibri"/>
        <family val="2"/>
        <scheme val="minor"/>
      </rPr>
      <t>Ambrosia dumosa</t>
    </r>
    <r>
      <rPr>
        <sz val="12"/>
        <rFont val="Calibri"/>
        <family val="2"/>
        <scheme val="minor"/>
      </rPr>
      <t>)/creosote bush (</t>
    </r>
    <r>
      <rPr>
        <i/>
        <sz val="12"/>
        <rFont val="Calibri"/>
        <family val="2"/>
        <scheme val="minor"/>
      </rPr>
      <t>Larrea tridentata</t>
    </r>
    <r>
      <rPr>
        <sz val="12"/>
        <rFont val="Calibri"/>
        <family val="2"/>
        <scheme val="minor"/>
      </rPr>
      <t>) vegetation.</t>
    </r>
  </si>
  <si>
    <t xml:space="preserve"> Site may contain some white bursage/creosote bush vegetation, but it is not the dominant asosciation (&lt;50% of site).  </t>
  </si>
  <si>
    <t xml:space="preserve">Site contains a high proportion of loamy soils and fine grained alluvial fan deposits </t>
  </si>
  <si>
    <t xml:space="preserve">Site lacks loamy soils, fine grained alluvial fan deposits </t>
  </si>
  <si>
    <t xml:space="preserve">Site contains some loamy soils, fine grained alluvial fan deposits, but this substrate is not dominant at the 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</si>
</sst>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
  </numFmts>
  <fonts count="29"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9"/>
      <color indexed="81"/>
      <name val="Tahoma"/>
      <family val="2"/>
    </font>
    <font>
      <b/>
      <sz val="9"/>
      <color indexed="81"/>
      <name val="Tahoma"/>
      <family val="2"/>
    </font>
    <font>
      <sz val="11"/>
      <name val="Calibri"/>
      <family val="2"/>
      <scheme val="minor"/>
    </font>
    <font>
      <b/>
      <sz val="12"/>
      <color rgb="FF000000"/>
      <name val="Calibri"/>
      <family val="2"/>
      <scheme val="minor"/>
    </font>
    <font>
      <i/>
      <sz val="14"/>
      <color rgb="FF000000"/>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6"/>
      <color rgb="FF000000"/>
      <name val="Calibri"/>
      <family val="2"/>
      <scheme val="minor"/>
    </font>
    <font>
      <b/>
      <sz val="16"/>
      <color rgb="FF000000"/>
      <name val="Calibri"/>
      <family val="2"/>
      <scheme val="minor"/>
    </font>
    <font>
      <b/>
      <sz val="16"/>
      <name val="Calibri"/>
      <family val="2"/>
      <scheme val="minor"/>
    </font>
    <font>
      <i/>
      <sz val="16"/>
      <color rgb="FF000000"/>
      <name val="Calibri"/>
      <family val="2"/>
      <scheme val="minor"/>
    </font>
    <font>
      <b/>
      <sz val="18"/>
      <color rgb="FF000000"/>
      <name val="Calibri"/>
      <family val="2"/>
      <scheme val="minor"/>
    </font>
    <font>
      <b/>
      <sz val="18"/>
      <color theme="1"/>
      <name val="Calibri"/>
      <family val="2"/>
      <scheme val="minor"/>
    </font>
    <font>
      <b/>
      <sz val="18"/>
      <name val="Calibri"/>
      <family val="2"/>
      <scheme val="minor"/>
    </font>
    <font>
      <sz val="12"/>
      <name val="Calibri"/>
      <family val="2"/>
      <scheme val="minor"/>
    </font>
    <font>
      <vertAlign val="superscript"/>
      <sz val="12"/>
      <name val="Calibri"/>
      <family val="2"/>
      <scheme val="minor"/>
    </font>
    <font>
      <sz val="11"/>
      <color rgb="FFFF0000"/>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i/>
      <sz val="12"/>
      <name val="Calibri"/>
      <family val="2"/>
      <scheme val="minor"/>
    </font>
    <font>
      <sz val="12"/>
      <color theme="1"/>
      <name val="Calibri"/>
      <family val="2"/>
      <scheme val="minor"/>
    </font>
    <font>
      <b/>
      <i/>
      <sz val="16"/>
      <color theme="1"/>
      <name val="Calibri"/>
      <family val="2"/>
      <scheme val="minor"/>
    </font>
    <font>
      <sz val="11"/>
      <color theme="0"/>
      <name val="Calibri"/>
      <family val="2"/>
      <scheme val="minor"/>
    </font>
  </fonts>
  <fills count="21">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C6EFCE"/>
        <bgColor indexed="64"/>
      </patternFill>
    </fill>
    <fill>
      <gradientFill>
        <stop position="0">
          <color theme="0"/>
        </stop>
        <stop position="0.5">
          <color theme="6" tint="0.59999389629810485"/>
        </stop>
        <stop position="1">
          <color theme="0"/>
        </stop>
      </gradientFill>
    </fill>
    <fill>
      <gradientFill degree="90">
        <stop position="0">
          <color theme="0"/>
        </stop>
        <stop position="1">
          <color theme="6" tint="0.59999389629810485"/>
        </stop>
      </gradientFill>
    </fill>
    <fill>
      <gradientFill degree="90">
        <stop position="0">
          <color theme="0"/>
        </stop>
        <stop position="1">
          <color theme="6" tint="0.40000610370189521"/>
        </stop>
      </gradientFill>
    </fill>
    <fill>
      <gradientFill>
        <stop position="0">
          <color theme="0"/>
        </stop>
        <stop position="1">
          <color theme="6" tint="0.59999389629810485"/>
        </stop>
      </gradientFill>
    </fill>
    <fill>
      <gradientFill degree="90">
        <stop position="0">
          <color theme="6" tint="0.59999389629810485"/>
        </stop>
        <stop position="1">
          <color theme="6" tint="0.40000610370189521"/>
        </stop>
      </gradientFill>
    </fill>
    <fill>
      <gradientFill degree="90">
        <stop position="0">
          <color theme="6" tint="0.59999389629810485"/>
        </stop>
        <stop position="0.5">
          <color theme="6" tint="0.40000610370189521"/>
        </stop>
        <stop position="1">
          <color theme="6" tint="0.59999389629810485"/>
        </stop>
      </gradientFill>
    </fill>
    <fill>
      <gradientFill degree="90">
        <stop position="0">
          <color theme="0"/>
        </stop>
        <stop position="1">
          <color rgb="FFC00000"/>
        </stop>
      </gradientFill>
    </fill>
    <fill>
      <gradientFill degree="90">
        <stop position="0">
          <color theme="0"/>
        </stop>
        <stop position="1">
          <color theme="7" tint="0.40000610370189521"/>
        </stop>
      </gradientFill>
    </fill>
    <fill>
      <gradientFill degree="90">
        <stop position="0">
          <color theme="0"/>
        </stop>
        <stop position="1">
          <color theme="9" tint="-0.25098422193060094"/>
        </stop>
      </gradientFill>
    </fill>
    <fill>
      <patternFill patternType="solid">
        <fgColor rgb="FFFF432F"/>
        <bgColor indexed="64"/>
      </patternFill>
    </fill>
    <fill>
      <gradientFill>
        <stop position="0">
          <color theme="0"/>
        </stop>
        <stop position="1">
          <color theme="6" tint="0.40000610370189521"/>
        </stop>
      </gradientFill>
    </fill>
    <fill>
      <gradientFill>
        <stop position="0">
          <color theme="0"/>
        </stop>
        <stop position="0.5">
          <color theme="6" tint="0.40000610370189521"/>
        </stop>
        <stop position="1">
          <color theme="0"/>
        </stop>
      </gradientFill>
    </fill>
    <fill>
      <gradientFill degree="90">
        <stop position="0">
          <color theme="0"/>
        </stop>
        <stop position="0.5">
          <color theme="6" tint="0.40000610370189521"/>
        </stop>
        <stop position="1">
          <color theme="0"/>
        </stop>
      </gradientFill>
    </fill>
    <fill>
      <gradientFill type="path" left="0.5" right="0.5" top="0.5" bottom="0.5">
        <stop position="0">
          <color theme="0"/>
        </stop>
        <stop position="1">
          <color theme="6" tint="0.59999389629810485"/>
        </stop>
      </gradientFill>
    </fill>
    <fill>
      <gradientFill type="path" left="0.5" right="0.5" top="0.5" bottom="0.5">
        <stop position="0">
          <color theme="0"/>
        </stop>
        <stop position="1">
          <color theme="6" tint="0.40000610370189521"/>
        </stop>
      </gradientFill>
    </fill>
    <fill>
      <gradientFill degree="90">
        <stop position="0">
          <color theme="0"/>
        </stop>
        <stop position="0.5">
          <color theme="6" tint="0.59999389629810485"/>
        </stop>
        <stop position="1">
          <color theme="0"/>
        </stop>
      </gradient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right/>
      <top style="medium">
        <color auto="1"/>
      </top>
      <bottom/>
      <diagonal/>
    </border>
    <border>
      <left style="double">
        <color auto="1"/>
      </left>
      <right style="double">
        <color auto="1"/>
      </right>
      <top style="thin">
        <color auto="1"/>
      </top>
      <bottom style="double">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double">
        <color auto="1"/>
      </right>
      <top/>
      <bottom/>
      <diagonal/>
    </border>
    <border>
      <left/>
      <right style="double">
        <color auto="1"/>
      </right>
      <top/>
      <bottom style="thin">
        <color auto="1"/>
      </bottom>
      <diagonal/>
    </border>
    <border>
      <left style="double">
        <color auto="1"/>
      </left>
      <right style="double">
        <color auto="1"/>
      </right>
      <top style="double">
        <color auto="1"/>
      </top>
      <bottom style="thin">
        <color auto="1"/>
      </bottom>
      <diagonal/>
    </border>
    <border>
      <left style="medium">
        <color auto="1"/>
      </left>
      <right style="double">
        <color auto="1"/>
      </right>
      <top style="medium">
        <color auto="1"/>
      </top>
      <bottom style="medium">
        <color auto="1"/>
      </bottom>
      <diagonal/>
    </border>
    <border>
      <left style="medium">
        <color auto="1"/>
      </left>
      <right style="double">
        <color auto="1"/>
      </right>
      <top style="thin">
        <color auto="1"/>
      </top>
      <bottom style="thin">
        <color auto="1"/>
      </bottom>
      <diagonal/>
    </border>
    <border>
      <left style="medium">
        <color auto="1"/>
      </left>
      <right style="double">
        <color auto="1"/>
      </right>
      <top/>
      <bottom style="thin">
        <color auto="1"/>
      </bottom>
      <diagonal/>
    </border>
    <border>
      <left style="double">
        <color auto="1"/>
      </left>
      <right style="medium">
        <color auto="1"/>
      </right>
      <top style="medium">
        <color auto="1"/>
      </top>
      <bottom style="medium">
        <color auto="1"/>
      </bottom>
      <diagonal/>
    </border>
    <border>
      <left style="medium">
        <color auto="1"/>
      </left>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medium">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top style="medium">
        <color auto="1"/>
      </top>
      <bottom style="double">
        <color auto="1"/>
      </bottom>
      <diagonal/>
    </border>
    <border>
      <left/>
      <right/>
      <top style="double">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top/>
      <bottom style="medium">
        <color auto="1"/>
      </bottom>
      <diagonal/>
    </border>
    <border>
      <left style="double">
        <color auto="1"/>
      </left>
      <right style="thin">
        <color auto="1"/>
      </right>
      <top style="thin">
        <color auto="1"/>
      </top>
      <bottom/>
      <diagonal/>
    </border>
    <border>
      <left/>
      <right style="thin">
        <color auto="1"/>
      </right>
      <top/>
      <bottom/>
      <diagonal/>
    </border>
    <border>
      <left/>
      <right/>
      <top style="double">
        <color auto="1"/>
      </top>
      <bottom style="medium">
        <color auto="1"/>
      </bottom>
      <diagonal/>
    </border>
    <border>
      <left style="double">
        <color auto="1"/>
      </left>
      <right style="medium">
        <color auto="1"/>
      </right>
      <top style="thin">
        <color auto="1"/>
      </top>
      <bottom/>
      <diagonal/>
    </border>
    <border>
      <left/>
      <right style="medium">
        <color auto="1"/>
      </right>
      <top/>
      <bottom style="double">
        <color auto="1"/>
      </bottom>
      <diagonal/>
    </border>
    <border>
      <left style="double">
        <color auto="1"/>
      </left>
      <right style="medium">
        <color auto="1"/>
      </right>
      <top style="double">
        <color auto="1"/>
      </top>
      <bottom style="thin">
        <color auto="1"/>
      </bottom>
      <diagonal/>
    </border>
    <border>
      <left/>
      <right style="medium">
        <color auto="1"/>
      </right>
      <top style="medium">
        <color auto="1"/>
      </top>
      <bottom/>
      <diagonal/>
    </border>
    <border>
      <left style="double">
        <color auto="1"/>
      </left>
      <right style="medium">
        <color auto="1"/>
      </right>
      <top/>
      <bottom style="double">
        <color auto="1"/>
      </bottom>
      <diagonal/>
    </border>
    <border>
      <left/>
      <right style="medium">
        <color auto="1"/>
      </right>
      <top/>
      <bottom style="medium">
        <color auto="1"/>
      </bottom>
      <diagonal/>
    </border>
    <border>
      <left style="double">
        <color auto="1"/>
      </left>
      <right style="double">
        <color auto="1"/>
      </right>
      <top/>
      <bottom style="thin">
        <color auto="1"/>
      </bottom>
      <diagonal/>
    </border>
    <border>
      <left style="thin">
        <color auto="1"/>
      </left>
      <right/>
      <top style="thin">
        <color auto="1"/>
      </top>
      <bottom style="double">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double">
        <color auto="1"/>
      </left>
      <right style="double">
        <color auto="1"/>
      </right>
      <top style="thin">
        <color auto="1"/>
      </top>
      <bottom/>
      <diagonal/>
    </border>
    <border>
      <left/>
      <right style="medium">
        <color auto="1"/>
      </right>
      <top style="double">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thin">
        <color auto="1"/>
      </right>
      <top style="double">
        <color auto="1"/>
      </top>
      <bottom style="thin">
        <color auto="1"/>
      </bottom>
      <diagonal/>
    </border>
    <border>
      <left/>
      <right style="double">
        <color indexed="64"/>
      </right>
      <top style="medium">
        <color auto="1"/>
      </top>
      <bottom style="medium">
        <color auto="1"/>
      </bottom>
      <diagonal/>
    </border>
    <border>
      <left style="double">
        <color auto="1"/>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auto="1"/>
      </left>
      <right/>
      <top/>
      <bottom/>
      <diagonal/>
    </border>
    <border>
      <left style="medium">
        <color indexed="64"/>
      </left>
      <right/>
      <top/>
      <bottom/>
      <diagonal/>
    </border>
    <border>
      <left style="double">
        <color indexed="64"/>
      </left>
      <right style="medium">
        <color indexed="64"/>
      </right>
      <top/>
      <bottom/>
      <diagonal/>
    </border>
    <border>
      <left style="double">
        <color auto="1"/>
      </left>
      <right style="medium">
        <color auto="1"/>
      </right>
      <top style="double">
        <color auto="1"/>
      </top>
      <bottom/>
      <diagonal/>
    </border>
    <border>
      <left style="double">
        <color auto="1"/>
      </left>
      <right style="medium">
        <color auto="1"/>
      </right>
      <top style="thin">
        <color auto="1"/>
      </top>
      <bottom style="medium">
        <color indexed="64"/>
      </bottom>
      <diagonal/>
    </border>
    <border>
      <left style="medium">
        <color auto="1"/>
      </left>
      <right style="double">
        <color auto="1"/>
      </right>
      <top style="thin">
        <color auto="1"/>
      </top>
      <bottom style="medium">
        <color indexed="64"/>
      </bottom>
      <diagonal/>
    </border>
    <border>
      <left/>
      <right style="double">
        <color auto="1"/>
      </right>
      <top style="thin">
        <color auto="1"/>
      </top>
      <bottom style="medium">
        <color indexed="64"/>
      </bottom>
      <diagonal/>
    </border>
    <border>
      <left style="double">
        <color auto="1"/>
      </left>
      <right style="medium">
        <color auto="1"/>
      </right>
      <top style="thin">
        <color auto="1"/>
      </top>
      <bottom style="double">
        <color indexed="64"/>
      </bottom>
      <diagonal/>
    </border>
    <border>
      <left style="double">
        <color indexed="64"/>
      </left>
      <right style="thin">
        <color auto="1"/>
      </right>
      <top style="double">
        <color auto="1"/>
      </top>
      <bottom style="thin">
        <color auto="1"/>
      </bottom>
      <diagonal/>
    </border>
  </borders>
  <cellStyleXfs count="4">
    <xf numFmtId="0" fontId="0" fillId="0" borderId="0"/>
    <xf numFmtId="0" fontId="1" fillId="4"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145">
    <xf numFmtId="0" fontId="0" fillId="0" borderId="0" xfId="0"/>
    <xf numFmtId="0" fontId="0" fillId="0" borderId="0" xfId="0" applyAlignment="1">
      <alignment horizontal="center" vertical="center"/>
    </xf>
    <xf numFmtId="0" fontId="0" fillId="0" borderId="0" xfId="0" applyBorder="1"/>
    <xf numFmtId="0" fontId="0" fillId="0" borderId="0" xfId="0" applyFill="1" applyBorder="1"/>
    <xf numFmtId="0" fontId="0" fillId="0" borderId="0" xfId="0" applyFill="1"/>
    <xf numFmtId="0" fontId="0" fillId="0" borderId="0" xfId="0" applyFill="1" applyBorder="1" applyAlignment="1">
      <alignment horizontal="center" vertical="center"/>
    </xf>
    <xf numFmtId="0" fontId="22" fillId="0" borderId="17" xfId="0" applyFont="1" applyBorder="1" applyAlignment="1">
      <alignment horizontal="center" vertical="center"/>
    </xf>
    <xf numFmtId="0" fontId="22" fillId="0" borderId="20" xfId="0" applyFont="1" applyBorder="1" applyAlignment="1">
      <alignment horizontal="center" vertical="center"/>
    </xf>
    <xf numFmtId="0" fontId="24" fillId="0" borderId="18" xfId="0" applyFont="1" applyBorder="1" applyAlignment="1">
      <alignment horizontal="center" vertical="center"/>
    </xf>
    <xf numFmtId="0" fontId="24" fillId="0" borderId="4" xfId="0" applyFont="1" applyBorder="1" applyAlignment="1">
      <alignment horizontal="center" vertical="center"/>
    </xf>
    <xf numFmtId="0" fontId="6" fillId="0" borderId="0" xfId="0" applyFont="1" applyFill="1"/>
    <xf numFmtId="0" fontId="0" fillId="0" borderId="14" xfId="0" applyFill="1" applyBorder="1"/>
    <xf numFmtId="0" fontId="22" fillId="0" borderId="57" xfId="0" applyFont="1" applyBorder="1" applyAlignment="1">
      <alignment horizontal="center" vertical="center"/>
    </xf>
    <xf numFmtId="0" fontId="24" fillId="0" borderId="3" xfId="0" applyFont="1" applyBorder="1" applyAlignment="1">
      <alignment horizontal="center" vertical="center"/>
    </xf>
    <xf numFmtId="0" fontId="0" fillId="0" borderId="58" xfId="0" applyFill="1" applyBorder="1"/>
    <xf numFmtId="0" fontId="0" fillId="0" borderId="59" xfId="0" applyFill="1" applyBorder="1"/>
    <xf numFmtId="0" fontId="0" fillId="0" borderId="60" xfId="0" applyFill="1" applyBorder="1" applyAlignment="1">
      <alignment horizontal="center" vertical="center"/>
    </xf>
    <xf numFmtId="0" fontId="0" fillId="0" borderId="60" xfId="0" applyFill="1" applyBorder="1"/>
    <xf numFmtId="0" fontId="0" fillId="0" borderId="61" xfId="0" applyFill="1" applyBorder="1"/>
    <xf numFmtId="0" fontId="0" fillId="0" borderId="62" xfId="0" applyFill="1" applyBorder="1"/>
    <xf numFmtId="0" fontId="0" fillId="0" borderId="63" xfId="0" applyFill="1" applyBorder="1"/>
    <xf numFmtId="0" fontId="0" fillId="0" borderId="5" xfId="0" applyBorder="1"/>
    <xf numFmtId="0" fontId="0" fillId="0" borderId="5" xfId="0" applyFill="1" applyBorder="1"/>
    <xf numFmtId="0" fontId="0" fillId="0" borderId="64" xfId="0" applyFill="1" applyBorder="1"/>
    <xf numFmtId="0" fontId="0" fillId="15" borderId="5" xfId="0" applyFill="1" applyBorder="1"/>
    <xf numFmtId="0" fontId="0" fillId="15" borderId="65" xfId="0" applyFill="1" applyBorder="1"/>
    <xf numFmtId="0" fontId="0" fillId="16" borderId="14" xfId="0" applyFill="1" applyBorder="1"/>
    <xf numFmtId="0" fontId="0" fillId="16" borderId="0" xfId="0" applyFill="1" applyBorder="1"/>
    <xf numFmtId="0" fontId="0" fillId="17" borderId="36" xfId="0" applyFill="1" applyBorder="1" applyAlignment="1">
      <alignment horizontal="center" vertical="center"/>
    </xf>
    <xf numFmtId="0" fontId="0" fillId="17" borderId="36" xfId="0" applyFill="1" applyBorder="1"/>
    <xf numFmtId="0" fontId="0" fillId="17" borderId="0" xfId="0" applyFill="1" applyBorder="1"/>
    <xf numFmtId="0" fontId="0" fillId="17" borderId="60" xfId="0" applyFill="1" applyBorder="1" applyAlignment="1">
      <alignment horizontal="center" vertical="center"/>
    </xf>
    <xf numFmtId="0" fontId="0" fillId="17" borderId="60" xfId="0" applyFill="1" applyBorder="1"/>
    <xf numFmtId="0" fontId="0" fillId="17" borderId="35" xfId="0" applyFill="1" applyBorder="1"/>
    <xf numFmtId="0" fontId="0" fillId="17" borderId="9" xfId="0" applyFill="1" applyBorder="1" applyAlignment="1">
      <alignment horizontal="center" vertical="center"/>
    </xf>
    <xf numFmtId="0" fontId="0" fillId="17" borderId="35" xfId="0" applyFill="1" applyBorder="1" applyAlignment="1">
      <alignment horizontal="center" vertical="center"/>
    </xf>
    <xf numFmtId="0" fontId="0" fillId="17" borderId="9" xfId="0" applyFill="1" applyBorder="1"/>
    <xf numFmtId="0" fontId="0" fillId="18" borderId="9" xfId="0" applyFill="1" applyBorder="1"/>
    <xf numFmtId="0" fontId="0" fillId="19" borderId="8" xfId="0" applyFill="1" applyBorder="1"/>
    <xf numFmtId="0" fontId="0" fillId="19" borderId="46" xfId="0" applyFill="1" applyBorder="1"/>
    <xf numFmtId="0" fontId="0" fillId="19" borderId="48" xfId="0" applyFill="1" applyBorder="1"/>
    <xf numFmtId="0" fontId="0" fillId="17" borderId="42" xfId="0" applyFill="1" applyBorder="1"/>
    <xf numFmtId="0" fontId="0" fillId="17" borderId="8" xfId="0" applyFill="1" applyBorder="1" applyAlignment="1">
      <alignment horizontal="center" vertical="center"/>
    </xf>
    <xf numFmtId="0" fontId="0" fillId="17" borderId="8" xfId="0" applyFill="1" applyBorder="1"/>
    <xf numFmtId="0" fontId="26" fillId="0" borderId="0" xfId="0" applyFont="1"/>
    <xf numFmtId="0" fontId="0" fillId="0" borderId="42" xfId="0" applyFill="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0" fillId="0" borderId="65" xfId="0" applyFill="1" applyBorder="1"/>
    <xf numFmtId="0" fontId="24" fillId="0" borderId="69" xfId="0" applyFont="1" applyBorder="1" applyAlignment="1">
      <alignment horizontal="center" vertical="center"/>
    </xf>
    <xf numFmtId="0" fontId="23" fillId="20" borderId="13" xfId="0" applyFont="1" applyFill="1" applyBorder="1" applyAlignment="1">
      <alignment horizontal="center" vertical="center"/>
    </xf>
    <xf numFmtId="0" fontId="27" fillId="20" borderId="19" xfId="0" applyFont="1" applyFill="1" applyBorder="1" applyAlignment="1">
      <alignment horizontal="center" vertical="center"/>
    </xf>
    <xf numFmtId="0" fontId="27" fillId="20" borderId="15" xfId="0" applyFont="1" applyFill="1" applyBorder="1" applyAlignment="1">
      <alignment horizontal="center" vertical="center"/>
    </xf>
    <xf numFmtId="0" fontId="27" fillId="20" borderId="13" xfId="0" applyFont="1" applyFill="1" applyBorder="1" applyAlignment="1">
      <alignment horizontal="center" vertical="center"/>
    </xf>
    <xf numFmtId="0" fontId="28" fillId="0" borderId="0" xfId="0" applyFont="1"/>
    <xf numFmtId="164" fontId="28" fillId="0" borderId="0" xfId="0" applyNumberFormat="1" applyFont="1" applyFill="1"/>
    <xf numFmtId="0" fontId="28" fillId="0" borderId="0" xfId="0" applyFont="1" applyFill="1"/>
    <xf numFmtId="0" fontId="28" fillId="0" borderId="0" xfId="0" applyFont="1" applyFill="1" applyBorder="1"/>
    <xf numFmtId="0" fontId="28" fillId="0" borderId="0" xfId="0" applyFont="1" applyFill="1" applyBorder="1" applyAlignment="1">
      <alignment horizontal="center" vertical="center"/>
    </xf>
    <xf numFmtId="0" fontId="28" fillId="0" borderId="0" xfId="0" applyNumberFormat="1" applyFont="1" applyFill="1" applyBorder="1" applyAlignment="1" applyProtection="1">
      <alignment horizontal="center" vertical="center"/>
    </xf>
    <xf numFmtId="0" fontId="16" fillId="0" borderId="16" xfId="0" applyFont="1" applyFill="1" applyBorder="1" applyAlignment="1" applyProtection="1">
      <alignment horizontal="center" vertical="center" wrapText="1"/>
      <protection locked="0"/>
    </xf>
    <xf numFmtId="0" fontId="10" fillId="0" borderId="66" xfId="0" applyFont="1" applyBorder="1" applyAlignment="1" applyProtection="1">
      <alignment vertical="center"/>
      <protection locked="0"/>
    </xf>
    <xf numFmtId="0" fontId="16" fillId="0" borderId="14" xfId="0" applyFont="1" applyFill="1" applyBorder="1" applyAlignment="1" applyProtection="1">
      <alignment horizontal="center" vertical="center" wrapText="1"/>
      <protection locked="0"/>
    </xf>
    <xf numFmtId="0" fontId="10" fillId="0" borderId="26" xfId="0" applyFont="1" applyBorder="1" applyProtection="1">
      <protection locked="0"/>
    </xf>
    <xf numFmtId="0" fontId="16" fillId="0" borderId="3"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0" fillId="0" borderId="65" xfId="0" applyFont="1" applyBorder="1" applyAlignment="1" applyProtection="1">
      <alignment vertical="center"/>
      <protection locked="0"/>
    </xf>
    <xf numFmtId="0" fontId="10" fillId="0" borderId="45" xfId="0" applyFont="1" applyBorder="1" applyAlignment="1" applyProtection="1">
      <alignment vertical="center"/>
      <protection locked="0"/>
    </xf>
    <xf numFmtId="0" fontId="17" fillId="0" borderId="22"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wrapText="1"/>
      <protection locked="0"/>
    </xf>
    <xf numFmtId="0" fontId="10" fillId="0" borderId="26" xfId="0" applyFont="1" applyBorder="1" applyAlignment="1" applyProtection="1">
      <alignment vertical="center"/>
      <protection locked="0"/>
    </xf>
    <xf numFmtId="0" fontId="10" fillId="0" borderId="70" xfId="0" applyFont="1" applyBorder="1" applyAlignment="1" applyProtection="1">
      <alignment vertical="center"/>
      <protection locked="0"/>
    </xf>
    <xf numFmtId="0" fontId="18" fillId="0" borderId="16" xfId="1"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18" fillId="0" borderId="27" xfId="1"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8" fillId="0" borderId="23" xfId="1" applyFont="1" applyFill="1" applyBorder="1" applyAlignment="1" applyProtection="1">
      <alignment horizontal="center" vertical="center" wrapText="1"/>
      <protection locked="0"/>
    </xf>
    <xf numFmtId="0" fontId="18" fillId="0" borderId="10" xfId="1"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16" fillId="0" borderId="53" xfId="0" applyFont="1" applyFill="1" applyBorder="1" applyAlignment="1" applyProtection="1">
      <alignment horizontal="center" vertical="center" wrapText="1"/>
      <protection locked="0"/>
    </xf>
    <xf numFmtId="0" fontId="10" fillId="0" borderId="13" xfId="0" applyFont="1" applyBorder="1" applyProtection="1">
      <protection locked="0"/>
    </xf>
    <xf numFmtId="0" fontId="10" fillId="0" borderId="5" xfId="0" applyFont="1" applyBorder="1" applyProtection="1">
      <protection locked="0"/>
    </xf>
    <xf numFmtId="0" fontId="16" fillId="0" borderId="49" xfId="0" applyFont="1" applyFill="1" applyBorder="1" applyAlignment="1" applyProtection="1">
      <alignment horizontal="center" vertical="center" wrapText="1"/>
      <protection locked="0"/>
    </xf>
    <xf numFmtId="0" fontId="10" fillId="0" borderId="47" xfId="0" applyFont="1" applyBorder="1" applyProtection="1">
      <protection locked="0"/>
    </xf>
    <xf numFmtId="0" fontId="0" fillId="0" borderId="0" xfId="0" applyFont="1" applyProtection="1"/>
    <xf numFmtId="0" fontId="0" fillId="0" borderId="8" xfId="0" applyFont="1" applyBorder="1" applyProtection="1"/>
    <xf numFmtId="0" fontId="10" fillId="0" borderId="8" xfId="0" applyFont="1" applyFill="1" applyBorder="1" applyProtection="1"/>
    <xf numFmtId="164" fontId="21" fillId="0" borderId="0" xfId="0" applyNumberFormat="1" applyFont="1" applyProtection="1"/>
    <xf numFmtId="0" fontId="12" fillId="7" borderId="11" xfId="0" applyFont="1" applyFill="1" applyBorder="1" applyAlignment="1" applyProtection="1">
      <alignment horizontal="center" vertical="center" wrapText="1"/>
    </xf>
    <xf numFmtId="0" fontId="14" fillId="7" borderId="12" xfId="2" applyFont="1" applyFill="1" applyBorder="1" applyAlignment="1" applyProtection="1">
      <alignment horizontal="center" vertical="center" wrapText="1"/>
    </xf>
    <xf numFmtId="0" fontId="14" fillId="7" borderId="12" xfId="3" applyFont="1" applyFill="1" applyBorder="1" applyAlignment="1" applyProtection="1">
      <alignment horizontal="center" vertical="center" wrapText="1"/>
    </xf>
    <xf numFmtId="0" fontId="14" fillId="7" borderId="51" xfId="1" applyFont="1" applyFill="1" applyBorder="1" applyAlignment="1" applyProtection="1">
      <alignment horizontal="center" vertical="center" wrapText="1"/>
    </xf>
    <xf numFmtId="0" fontId="15" fillId="5" borderId="52" xfId="0" applyFont="1" applyFill="1" applyBorder="1" applyAlignment="1" applyProtection="1">
      <alignment horizontal="center" vertical="center" wrapText="1"/>
    </xf>
    <xf numFmtId="0" fontId="13" fillId="7" borderId="51" xfId="0" applyFont="1" applyFill="1" applyBorder="1" applyAlignment="1" applyProtection="1">
      <alignment horizontal="center" vertical="center" wrapText="1"/>
    </xf>
    <xf numFmtId="0" fontId="13" fillId="7" borderId="30" xfId="0" applyFont="1" applyFill="1" applyBorder="1" applyAlignment="1" applyProtection="1">
      <alignment horizontal="center" vertical="center" wrapText="1"/>
    </xf>
    <xf numFmtId="0" fontId="8" fillId="6" borderId="21" xfId="0" applyFont="1" applyFill="1" applyBorder="1" applyAlignment="1" applyProtection="1">
      <alignment vertical="center" wrapText="1"/>
    </xf>
    <xf numFmtId="0" fontId="8" fillId="5" borderId="0" xfId="0" applyFont="1" applyFill="1" applyBorder="1" applyAlignment="1" applyProtection="1">
      <alignment horizontal="center" vertical="center" wrapText="1"/>
    </xf>
    <xf numFmtId="0" fontId="11" fillId="6" borderId="35" xfId="0" applyFont="1" applyFill="1" applyBorder="1" applyAlignment="1" applyProtection="1">
      <alignment vertical="center" wrapText="1"/>
    </xf>
    <xf numFmtId="0" fontId="8" fillId="5" borderId="41" xfId="0" applyFont="1" applyFill="1" applyBorder="1" applyAlignment="1" applyProtection="1">
      <alignment horizontal="center" vertical="center" wrapText="1"/>
    </xf>
    <xf numFmtId="0" fontId="10" fillId="6" borderId="46" xfId="0" applyFont="1" applyFill="1" applyBorder="1" applyProtection="1"/>
    <xf numFmtId="0" fontId="7" fillId="8" borderId="18" xfId="0" applyFont="1" applyFill="1" applyBorder="1" applyAlignment="1" applyProtection="1">
      <alignment horizontal="center" vertical="center" wrapText="1"/>
    </xf>
    <xf numFmtId="0" fontId="19" fillId="14" borderId="31" xfId="2" applyFont="1" applyFill="1" applyBorder="1" applyAlignment="1" applyProtection="1">
      <alignment horizontal="center" vertical="center" wrapText="1"/>
    </xf>
    <xf numFmtId="0" fontId="19" fillId="3" borderId="33" xfId="3" applyFont="1" applyBorder="1" applyAlignment="1" applyProtection="1">
      <alignment horizontal="center" vertical="center" wrapText="1"/>
    </xf>
    <xf numFmtId="0" fontId="19" fillId="4" borderId="34" xfId="1" applyFont="1" applyBorder="1" applyAlignment="1" applyProtection="1">
      <alignment horizontal="center" vertical="center" wrapText="1"/>
    </xf>
    <xf numFmtId="0" fontId="6" fillId="5" borderId="14" xfId="1" applyFont="1" applyFill="1" applyBorder="1" applyAlignment="1" applyProtection="1">
      <alignment horizontal="center" vertical="center" wrapText="1"/>
    </xf>
    <xf numFmtId="0" fontId="19" fillId="14" borderId="29" xfId="2" applyFont="1" applyFill="1" applyBorder="1" applyAlignment="1" applyProtection="1">
      <alignment horizontal="center" vertical="center" wrapText="1"/>
    </xf>
    <xf numFmtId="0" fontId="19" fillId="3" borderId="1" xfId="3" applyFont="1" applyBorder="1" applyAlignment="1" applyProtection="1">
      <alignment horizontal="center" vertical="center" wrapText="1"/>
    </xf>
    <xf numFmtId="0" fontId="19" fillId="4" borderId="2" xfId="1" applyFont="1" applyBorder="1" applyAlignment="1" applyProtection="1">
      <alignment horizontal="center" vertical="center" wrapText="1"/>
    </xf>
    <xf numFmtId="0" fontId="0" fillId="0" borderId="0" xfId="0" applyFont="1" applyBorder="1" applyProtection="1"/>
    <xf numFmtId="0" fontId="19" fillId="14" borderId="37" xfId="2" applyFont="1" applyFill="1" applyBorder="1" applyAlignment="1" applyProtection="1">
      <alignment horizontal="center" vertical="center" wrapText="1"/>
    </xf>
    <xf numFmtId="0" fontId="7" fillId="8" borderId="6" xfId="0" applyFont="1" applyFill="1" applyBorder="1" applyAlignment="1" applyProtection="1">
      <alignment horizontal="center" vertical="center" wrapText="1"/>
    </xf>
    <xf numFmtId="0" fontId="19" fillId="14" borderId="38" xfId="2" applyFont="1" applyFill="1" applyBorder="1" applyAlignment="1" applyProtection="1">
      <alignment horizontal="center" vertical="center" wrapText="1"/>
    </xf>
    <xf numFmtId="0" fontId="9" fillId="6" borderId="6" xfId="0" applyFont="1" applyFill="1" applyBorder="1" applyAlignment="1" applyProtection="1">
      <alignment vertical="center" wrapText="1"/>
    </xf>
    <xf numFmtId="0" fontId="9" fillId="5" borderId="0" xfId="0" applyFont="1" applyFill="1" applyBorder="1" applyAlignment="1" applyProtection="1">
      <alignment horizontal="center" vertical="center" wrapText="1"/>
    </xf>
    <xf numFmtId="0" fontId="16" fillId="6" borderId="36" xfId="0" applyFont="1" applyFill="1" applyBorder="1" applyAlignment="1" applyProtection="1">
      <alignment vertical="center" wrapText="1"/>
    </xf>
    <xf numFmtId="0" fontId="10" fillId="6" borderId="54" xfId="0" applyFont="1" applyFill="1" applyBorder="1" applyProtection="1"/>
    <xf numFmtId="0" fontId="19" fillId="14" borderId="71" xfId="2" applyFont="1" applyFill="1" applyBorder="1" applyAlignment="1" applyProtection="1">
      <alignment horizontal="center" vertical="center" wrapText="1"/>
    </xf>
    <xf numFmtId="8" fontId="19" fillId="4" borderId="2" xfId="1" applyNumberFormat="1" applyFont="1" applyBorder="1" applyAlignment="1" applyProtection="1">
      <alignment horizontal="center" vertical="center" wrapText="1"/>
    </xf>
    <xf numFmtId="0" fontId="19" fillId="14" borderId="40" xfId="2" applyFont="1" applyFill="1" applyBorder="1" applyAlignment="1" applyProtection="1">
      <alignment horizontal="center" vertical="center" wrapText="1"/>
    </xf>
    <xf numFmtId="0" fontId="19" fillId="3" borderId="24" xfId="3" applyFont="1" applyBorder="1" applyAlignment="1" applyProtection="1">
      <alignment horizontal="center" vertical="center" wrapText="1"/>
    </xf>
    <xf numFmtId="0" fontId="19" fillId="4" borderId="25" xfId="1" applyFont="1" applyBorder="1" applyAlignment="1" applyProtection="1">
      <alignment horizontal="center" vertical="center" wrapText="1"/>
    </xf>
    <xf numFmtId="0" fontId="8" fillId="6" borderId="6" xfId="0" applyFont="1" applyFill="1" applyBorder="1" applyAlignment="1" applyProtection="1">
      <alignment vertical="center" wrapText="1"/>
    </xf>
    <xf numFmtId="0" fontId="6" fillId="5" borderId="0" xfId="1" applyFont="1" applyFill="1" applyBorder="1" applyAlignment="1" applyProtection="1">
      <alignment horizontal="center" vertical="center" wrapText="1"/>
    </xf>
    <xf numFmtId="0" fontId="9" fillId="6" borderId="44" xfId="0" applyFont="1" applyFill="1" applyBorder="1" applyAlignment="1" applyProtection="1">
      <alignment vertical="center" wrapText="1"/>
    </xf>
    <xf numFmtId="0" fontId="9" fillId="5" borderId="14" xfId="0" applyFont="1" applyFill="1" applyBorder="1" applyAlignment="1" applyProtection="1">
      <alignment horizontal="center" vertical="center" wrapText="1"/>
    </xf>
    <xf numFmtId="0" fontId="6" fillId="5" borderId="23" xfId="1" applyFont="1" applyFill="1" applyBorder="1" applyAlignment="1" applyProtection="1">
      <alignment horizontal="center" vertical="center" wrapText="1"/>
    </xf>
    <xf numFmtId="0" fontId="19" fillId="3" borderId="56" xfId="3" applyFont="1" applyBorder="1" applyAlignment="1" applyProtection="1">
      <alignment horizontal="center" vertical="center" wrapText="1"/>
    </xf>
    <xf numFmtId="0" fontId="19" fillId="4" borderId="55" xfId="1" applyFont="1" applyBorder="1" applyAlignment="1" applyProtection="1">
      <alignment horizontal="center" vertical="center" wrapText="1"/>
    </xf>
    <xf numFmtId="0" fontId="19" fillId="3" borderId="32" xfId="3" applyFont="1" applyBorder="1" applyAlignment="1" applyProtection="1">
      <alignment horizontal="center" vertical="center" wrapText="1"/>
    </xf>
    <xf numFmtId="0" fontId="19" fillId="4" borderId="50" xfId="1" applyFont="1" applyBorder="1" applyAlignment="1" applyProtection="1">
      <alignment horizontal="center" vertical="center" wrapText="1"/>
    </xf>
    <xf numFmtId="0" fontId="6" fillId="5" borderId="49" xfId="1" applyFont="1" applyFill="1" applyBorder="1" applyAlignment="1" applyProtection="1">
      <alignment horizontal="center" vertical="center" wrapText="1"/>
    </xf>
    <xf numFmtId="0" fontId="9" fillId="9" borderId="7" xfId="0" applyFont="1" applyFill="1" applyBorder="1" applyAlignment="1" applyProtection="1">
      <alignment vertical="center" wrapText="1"/>
    </xf>
    <xf numFmtId="0" fontId="9" fillId="11" borderId="12" xfId="0" applyFont="1" applyFill="1" applyBorder="1" applyAlignment="1" applyProtection="1">
      <alignment vertical="center" wrapText="1"/>
    </xf>
    <xf numFmtId="0" fontId="9" fillId="12" borderId="12" xfId="0" applyFont="1" applyFill="1" applyBorder="1" applyAlignment="1" applyProtection="1">
      <alignment vertical="center" wrapText="1"/>
    </xf>
    <xf numFmtId="0" fontId="9" fillId="13" borderId="39" xfId="0" applyFont="1" applyFill="1" applyBorder="1" applyAlignment="1" applyProtection="1">
      <alignment vertical="center" wrapText="1"/>
    </xf>
    <xf numFmtId="0" fontId="6" fillId="10" borderId="39" xfId="1" applyFont="1" applyFill="1" applyBorder="1" applyAlignment="1" applyProtection="1">
      <alignment horizontal="center" vertical="center" wrapText="1"/>
    </xf>
    <xf numFmtId="0" fontId="11" fillId="10" borderId="42" xfId="0" applyFont="1" applyFill="1" applyBorder="1" applyAlignment="1" applyProtection="1">
      <alignment vertical="center" wrapText="1"/>
    </xf>
    <xf numFmtId="0" fontId="6" fillId="10" borderId="8" xfId="1" applyFont="1" applyFill="1" applyBorder="1" applyAlignment="1" applyProtection="1">
      <alignment horizontal="center" vertical="center" wrapText="1"/>
    </xf>
    <xf numFmtId="0" fontId="10" fillId="10" borderId="48" xfId="0" applyFont="1" applyFill="1" applyBorder="1" applyProtection="1"/>
    <xf numFmtId="0" fontId="10" fillId="0" borderId="9" xfId="0" applyFont="1" applyFill="1" applyBorder="1" applyProtection="1"/>
    <xf numFmtId="0" fontId="26" fillId="0" borderId="0" xfId="0" applyFont="1" applyProtection="1"/>
    <xf numFmtId="0" fontId="10" fillId="0" borderId="0" xfId="0" applyFont="1" applyFill="1" applyBorder="1" applyProtection="1"/>
    <xf numFmtId="0" fontId="8" fillId="6" borderId="36" xfId="0" applyFont="1" applyFill="1" applyBorder="1" applyAlignment="1" applyProtection="1">
      <alignment horizontal="center" vertical="center" wrapText="1"/>
    </xf>
    <xf numFmtId="0" fontId="8" fillId="7" borderId="35" xfId="0" applyFont="1" applyFill="1" applyBorder="1" applyAlignment="1" applyProtection="1">
      <alignment horizontal="center" vertical="center" wrapText="1"/>
    </xf>
  </cellXfs>
  <cellStyles count="4">
    <cellStyle name="Bad" xfId="2" builtinId="27" customBuiltin="1"/>
    <cellStyle name="Good" xfId="1" builtinId="26" customBuiltin="1"/>
    <cellStyle name="Neutral" xfId="3" builtinId="28" customBuiltin="1"/>
    <cellStyle name="Normal" xfId="0" builtinId="0"/>
  </cellStyles>
  <dxfs count="14">
    <dxf>
      <font>
        <strike val="0"/>
        <outline val="0"/>
        <shadow val="0"/>
        <u val="none"/>
        <vertAlign val="baseline"/>
        <sz val="11"/>
        <color theme="0"/>
        <name val="Calibri"/>
        <scheme val="minor"/>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rgb="FFFF000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0" hidden="0"/>
    </dxf>
    <dxf>
      <font>
        <strike val="0"/>
        <outline val="0"/>
        <shadow val="0"/>
        <u val="none"/>
        <vertAlign val="baseline"/>
        <sz val="11"/>
        <color theme="0"/>
        <name val="Calibri"/>
        <scheme val="minor"/>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rgb="FFFF000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0" hidden="0"/>
    </dxf>
    <dxf>
      <font>
        <strike val="0"/>
        <outline val="0"/>
        <shadow val="0"/>
        <u val="none"/>
        <vertAlign val="baseline"/>
        <sz val="11"/>
        <color theme="0"/>
        <name val="Calibri"/>
        <scheme val="minor"/>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sz val="11"/>
        <color theme="0"/>
        <name val="Calibri"/>
        <scheme val="minor"/>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ill>
        <patternFill>
          <bgColor rgb="FFC6EFCE"/>
        </patternFill>
      </fill>
    </dxf>
    <dxf>
      <fill>
        <patternFill>
          <bgColor rgb="FFFFEB9C"/>
        </patternFill>
      </fill>
    </dxf>
    <dxf>
      <fill>
        <patternFill>
          <bgColor rgb="FFFF432F"/>
        </patternFill>
      </fill>
    </dxf>
    <dxf>
      <fill>
        <patternFill>
          <bgColor rgb="FFDBDBDB"/>
        </patternFill>
      </fill>
    </dxf>
    <dxf>
      <fill>
        <patternFill>
          <bgColor rgb="FFC6EFCE"/>
        </patternFill>
      </fill>
    </dxf>
    <dxf>
      <fill>
        <patternFill>
          <bgColor rgb="FFFFEB9C"/>
        </patternFill>
      </fill>
    </dxf>
    <dxf>
      <fill>
        <patternFill>
          <bgColor rgb="FFFF432F"/>
        </patternFill>
      </fill>
    </dxf>
    <dxf>
      <fill>
        <gradientFill degree="90">
          <stop position="0">
            <color rgb="FFFFFFFF"/>
          </stop>
          <stop position="1">
            <color rgb="FFDBDBDB"/>
          </stop>
        </gradientFill>
      </fill>
    </dxf>
  </dxfs>
  <tableStyles count="0" defaultTableStyle="TableStyleMedium2" defaultPivotStyle="PivotStyleLight16"/>
  <colors>
    <mruColors>
      <color rgb="FFDBDBDB"/>
      <color rgb="FFFF432F"/>
      <color rgb="FFFFEB9C"/>
      <color rgb="FFC6EFCE"/>
      <color rgb="FFF25A4A"/>
      <color rgb="FFEED8D8"/>
      <color rgb="FFFFFFFF"/>
      <color rgb="FFFFC7CE"/>
      <color rgb="FFC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n-US" sz="2400"/>
              <a:t>Physical Features</a:t>
            </a:r>
          </a:p>
        </c:rich>
      </c:tx>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w="19050">
              <a:solidFill>
                <a:schemeClr val="tx1"/>
              </a:solidFill>
            </a:ln>
          </c:spPr>
          <c:dPt>
            <c:idx val="0"/>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D8A8-4CF2-8812-209DB486C3B5}"/>
              </c:ext>
            </c:extLst>
          </c:dPt>
          <c:dPt>
            <c:idx val="1"/>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D8A8-4CF2-8812-209DB486C3B5}"/>
              </c:ext>
            </c:extLst>
          </c:dPt>
          <c:dPt>
            <c:idx val="2"/>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D8A8-4CF2-8812-209DB486C3B5}"/>
              </c:ext>
            </c:extLst>
          </c:dPt>
          <c:dPt>
            <c:idx val="3"/>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D8A8-4CF2-8812-209DB486C3B5}"/>
              </c:ext>
            </c:extLst>
          </c:dPt>
          <c:dPt>
            <c:idx val="4"/>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D8A8-4CF2-8812-209DB486C3B5}"/>
              </c:ext>
            </c:extLst>
          </c:dPt>
          <c:dPt>
            <c:idx val="5"/>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D8A8-4CF2-8812-209DB486C3B5}"/>
              </c:ext>
            </c:extLst>
          </c:dPt>
          <c:dPt>
            <c:idx val="6"/>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D8A8-4CF2-8812-209DB486C3B5}"/>
              </c:ext>
            </c:extLst>
          </c:dPt>
          <c:dPt>
            <c:idx val="7"/>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D8A8-4CF2-8812-209DB486C3B5}"/>
              </c:ext>
            </c:extLst>
          </c:dPt>
          <c:dPt>
            <c:idx val="8"/>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D8A8-4CF2-8812-209DB486C3B5}"/>
              </c:ext>
            </c:extLst>
          </c:dPt>
          <c:dPt>
            <c:idx val="9"/>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D8A8-4CF2-8812-209DB486C3B5}"/>
              </c:ext>
            </c:extLst>
          </c:dPt>
          <c:dPt>
            <c:idx val="10"/>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D8A8-4CF2-8812-209DB486C3B5}"/>
              </c:ext>
            </c:extLst>
          </c:dPt>
          <c:dPt>
            <c:idx val="11"/>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D8A8-4CF2-8812-209DB486C3B5}"/>
              </c:ext>
            </c:extLst>
          </c:dPt>
          <c:dPt>
            <c:idx val="12"/>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D8A8-4CF2-8812-209DB486C3B5}"/>
              </c:ext>
            </c:extLst>
          </c:dPt>
          <c:dPt>
            <c:idx val="13"/>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2-D8A8-4CF2-8812-209DB486C3B5}"/>
              </c:ext>
            </c:extLst>
          </c:dPt>
          <c:dPt>
            <c:idx val="14"/>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D8A8-4CF2-8812-209DB486C3B5}"/>
              </c:ext>
            </c:extLst>
          </c:dPt>
          <c:dPt>
            <c:idx val="15"/>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D8A8-4CF2-8812-209DB486C3B5}"/>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3-D8A8-4CF2-8812-209DB486C3B5}"/>
                </c:ext>
              </c:extLst>
            </c:dLbl>
            <c:dLbl>
              <c:idx val="1"/>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D8A8-4CF2-8812-209DB486C3B5}"/>
                </c:ext>
              </c:extLst>
            </c:dLbl>
            <c:dLbl>
              <c:idx val="2"/>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D8A8-4CF2-8812-209DB486C3B5}"/>
                </c:ext>
              </c:extLst>
            </c:dLbl>
            <c:dLbl>
              <c:idx val="3"/>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8-D8A8-4CF2-8812-209DB486C3B5}"/>
                </c:ext>
              </c:extLst>
            </c:dLbl>
            <c:dLbl>
              <c:idx val="4"/>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9-D8A8-4CF2-8812-209DB486C3B5}"/>
                </c:ext>
              </c:extLst>
            </c:dLbl>
            <c:dLbl>
              <c:idx val="5"/>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A-D8A8-4CF2-8812-209DB486C3B5}"/>
                </c:ext>
              </c:extLst>
            </c:dLbl>
            <c:dLbl>
              <c:idx val="6"/>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B-D8A8-4CF2-8812-209DB486C3B5}"/>
                </c:ext>
              </c:extLst>
            </c:dLbl>
            <c:dLbl>
              <c:idx val="7"/>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D8A8-4CF2-8812-209DB486C3B5}"/>
                </c:ext>
              </c:extLst>
            </c:dLbl>
            <c:dLbl>
              <c:idx val="8"/>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D-D8A8-4CF2-8812-209DB486C3B5}"/>
                </c:ext>
              </c:extLst>
            </c:dLbl>
            <c:dLbl>
              <c:idx val="9"/>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E-D8A8-4CF2-8812-209DB486C3B5}"/>
                </c:ext>
              </c:extLst>
            </c:dLbl>
            <c:dLbl>
              <c:idx val="10"/>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F-D8A8-4CF2-8812-209DB486C3B5}"/>
                </c:ext>
              </c:extLst>
            </c:dLbl>
            <c:dLbl>
              <c:idx val="11"/>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0-D8A8-4CF2-8812-209DB486C3B5}"/>
                </c:ext>
              </c:extLst>
            </c:dLbl>
            <c:dLbl>
              <c:idx val="12"/>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1-D8A8-4CF2-8812-209DB486C3B5}"/>
                </c:ext>
              </c:extLst>
            </c:dLbl>
            <c:dLbl>
              <c:idx val="13"/>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2-D8A8-4CF2-8812-209DB486C3B5}"/>
                </c:ext>
              </c:extLst>
            </c:dLbl>
            <c:dLbl>
              <c:idx val="14"/>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3-D8A8-4CF2-8812-209DB486C3B5}"/>
                </c:ext>
              </c:extLst>
            </c:dLbl>
            <c:dLbl>
              <c:idx val="15"/>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4-D8A8-4CF2-8812-209DB486C3B5}"/>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Reports!$D$51:$D$66</c:f>
              <c:strCache>
                <c:ptCount val="16"/>
                <c:pt idx="0">
                  <c:v>Geologic Substrate*</c:v>
                </c:pt>
                <c:pt idx="1">
                  <c:v>Geologic Substrate*</c:v>
                </c:pt>
                <c:pt idx="2">
                  <c:v>Geologic Substrate*</c:v>
                </c:pt>
                <c:pt idx="3">
                  <c:v>Geologic Substrate*</c:v>
                </c:pt>
                <c:pt idx="4">
                  <c:v>Soil Composition*</c:v>
                </c:pt>
                <c:pt idx="5">
                  <c:v>Soil Composition*</c:v>
                </c:pt>
                <c:pt idx="6">
                  <c:v>Soil Composition*</c:v>
                </c:pt>
                <c:pt idx="7">
                  <c:v>Soil Composition*</c:v>
                </c:pt>
                <c:pt idx="8">
                  <c:v>Elevation*</c:v>
                </c:pt>
                <c:pt idx="9">
                  <c:v>Elevation*</c:v>
                </c:pt>
                <c:pt idx="10">
                  <c:v>Elevation*</c:v>
                </c:pt>
                <c:pt idx="11">
                  <c:v>Elevation*</c:v>
                </c:pt>
                <c:pt idx="12">
                  <c:v>Slope*</c:v>
                </c:pt>
                <c:pt idx="13">
                  <c:v>Slope*</c:v>
                </c:pt>
                <c:pt idx="14">
                  <c:v>Slope*</c:v>
                </c:pt>
                <c:pt idx="15">
                  <c:v>Slope*</c:v>
                </c:pt>
              </c:strCache>
            </c:strRef>
          </c:cat>
          <c:val>
            <c:numRef>
              <c:f>Reports!$E$51:$E$66</c:f>
              <c:numCache>
                <c:formatCode>General</c:formatCode>
                <c:ptCount val="16"/>
                <c:pt idx="0">
                  <c:v>1</c:v>
                </c:pt>
                <c:pt idx="1">
                  <c:v>#N/A</c:v>
                </c:pt>
                <c:pt idx="2">
                  <c:v>#N/A</c:v>
                </c:pt>
                <c:pt idx="3">
                  <c:v>#N/A</c:v>
                </c:pt>
                <c:pt idx="4">
                  <c:v>#N/A</c:v>
                </c:pt>
                <c:pt idx="5">
                  <c:v>1</c:v>
                </c:pt>
                <c:pt idx="6">
                  <c:v>#N/A</c:v>
                </c:pt>
                <c:pt idx="7">
                  <c:v>#N/A</c:v>
                </c:pt>
                <c:pt idx="8">
                  <c:v>1</c:v>
                </c:pt>
                <c:pt idx="9">
                  <c:v>#N/A</c:v>
                </c:pt>
                <c:pt idx="10">
                  <c:v>#N/A</c:v>
                </c:pt>
                <c:pt idx="11">
                  <c:v>#N/A</c:v>
                </c:pt>
                <c:pt idx="12">
                  <c:v>1</c:v>
                </c:pt>
                <c:pt idx="13">
                  <c:v>#N/A</c:v>
                </c:pt>
                <c:pt idx="14">
                  <c:v>#N/A</c:v>
                </c:pt>
                <c:pt idx="15">
                  <c:v>#N/A</c:v>
                </c:pt>
              </c:numCache>
            </c:numRef>
          </c:val>
          <c:extLst>
            <c:ext xmlns:c16="http://schemas.microsoft.com/office/drawing/2014/chart" uri="{C3380CC4-5D6E-409C-BE32-E72D297353CC}">
              <c16:uniqueId val="{00000000-D8A8-4CF2-8812-209DB486C3B5}"/>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n-US" sz="2400"/>
              <a:t>Biological Features</a:t>
            </a:r>
          </a:p>
        </c:rich>
      </c:tx>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w="19050">
              <a:solidFill>
                <a:schemeClr val="tx1"/>
              </a:solidFill>
            </a:ln>
          </c:spPr>
          <c:dPt>
            <c:idx val="0"/>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8C3-4FE9-A756-05F319E11695}"/>
              </c:ext>
            </c:extLst>
          </c:dPt>
          <c:dPt>
            <c:idx val="1"/>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98C3-4FE9-A756-05F319E11695}"/>
              </c:ext>
            </c:extLst>
          </c:dPt>
          <c:dPt>
            <c:idx val="2"/>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98C3-4FE9-A756-05F319E11695}"/>
              </c:ext>
            </c:extLst>
          </c:dPt>
          <c:dPt>
            <c:idx val="3"/>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98C3-4FE9-A756-05F319E11695}"/>
              </c:ext>
            </c:extLst>
          </c:dPt>
          <c:dPt>
            <c:idx val="4"/>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98C3-4FE9-A756-05F319E11695}"/>
              </c:ext>
            </c:extLst>
          </c:dPt>
          <c:dPt>
            <c:idx val="5"/>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98C3-4FE9-A756-05F319E11695}"/>
              </c:ext>
            </c:extLst>
          </c:dPt>
          <c:dPt>
            <c:idx val="6"/>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2-98C3-4FE9-A756-05F319E11695}"/>
              </c:ext>
            </c:extLst>
          </c:dPt>
          <c:dPt>
            <c:idx val="7"/>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98C3-4FE9-A756-05F319E11695}"/>
              </c:ext>
            </c:extLst>
          </c:dPt>
          <c:dPt>
            <c:idx val="8"/>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8C3-4FE9-A756-05F319E11695}"/>
              </c:ext>
            </c:extLst>
          </c:dPt>
          <c:dPt>
            <c:idx val="9"/>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98C3-4FE9-A756-05F319E11695}"/>
              </c:ext>
            </c:extLst>
          </c:dPt>
          <c:dPt>
            <c:idx val="10"/>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98C3-4FE9-A756-05F319E11695}"/>
              </c:ext>
            </c:extLst>
          </c:dPt>
          <c:dPt>
            <c:idx val="11"/>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98C3-4FE9-A756-05F319E11695}"/>
              </c:ext>
            </c:extLst>
          </c:dPt>
          <c:dPt>
            <c:idx val="12"/>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98C3-4FE9-A756-05F319E11695}"/>
              </c:ext>
            </c:extLst>
          </c:dPt>
          <c:dPt>
            <c:idx val="13"/>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98C3-4FE9-A756-05F319E11695}"/>
              </c:ext>
            </c:extLst>
          </c:dPt>
          <c:dPt>
            <c:idx val="14"/>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98C3-4FE9-A756-05F319E11695}"/>
              </c:ext>
            </c:extLst>
          </c:dPt>
          <c:dPt>
            <c:idx val="15"/>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A-98C3-4FE9-A756-05F319E11695}"/>
              </c:ext>
            </c:extLst>
          </c:dPt>
          <c:dPt>
            <c:idx val="16"/>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98C3-4FE9-A756-05F319E11695}"/>
              </c:ext>
            </c:extLst>
          </c:dPt>
          <c:dPt>
            <c:idx val="17"/>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98C3-4FE9-A756-05F319E11695}"/>
              </c:ext>
            </c:extLst>
          </c:dPt>
          <c:dPt>
            <c:idx val="18"/>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98C3-4FE9-A756-05F319E11695}"/>
              </c:ext>
            </c:extLst>
          </c:dPt>
          <c:dPt>
            <c:idx val="19"/>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98C3-4FE9-A756-05F319E11695}"/>
              </c:ext>
            </c:extLst>
          </c:dPt>
          <c:dPt>
            <c:idx val="20"/>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98C3-4FE9-A756-05F319E11695}"/>
              </c:ext>
            </c:extLst>
          </c:dPt>
          <c:dPt>
            <c:idx val="21"/>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98C3-4FE9-A756-05F319E11695}"/>
              </c:ext>
            </c:extLst>
          </c:dPt>
          <c:dPt>
            <c:idx val="22"/>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98C3-4FE9-A756-05F319E11695}"/>
              </c:ext>
            </c:extLst>
          </c:dPt>
          <c:dPt>
            <c:idx val="23"/>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98C3-4FE9-A756-05F319E11695}"/>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3-98C3-4FE9-A756-05F319E11695}"/>
                </c:ext>
              </c:extLst>
            </c:dLbl>
            <c:dLbl>
              <c:idx val="1"/>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9-98C3-4FE9-A756-05F319E11695}"/>
                </c:ext>
              </c:extLst>
            </c:dLbl>
            <c:dLbl>
              <c:idx val="2"/>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1-98C3-4FE9-A756-05F319E11695}"/>
                </c:ext>
              </c:extLst>
            </c:dLbl>
            <c:dLbl>
              <c:idx val="3"/>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7-98C3-4FE9-A756-05F319E11695}"/>
                </c:ext>
              </c:extLst>
            </c:dLbl>
            <c:dLbl>
              <c:idx val="4"/>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4-98C3-4FE9-A756-05F319E11695}"/>
                </c:ext>
              </c:extLst>
            </c:dLbl>
            <c:dLbl>
              <c:idx val="5"/>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A-98C3-4FE9-A756-05F319E11695}"/>
                </c:ext>
              </c:extLst>
            </c:dLbl>
            <c:dLbl>
              <c:idx val="6"/>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2-98C3-4FE9-A756-05F319E11695}"/>
                </c:ext>
              </c:extLst>
            </c:dLbl>
            <c:dLbl>
              <c:idx val="7"/>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8-98C3-4FE9-A756-05F319E11695}"/>
                </c:ext>
              </c:extLst>
            </c:dLbl>
            <c:dLbl>
              <c:idx val="8"/>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98C3-4FE9-A756-05F319E11695}"/>
                </c:ext>
              </c:extLst>
            </c:dLbl>
            <c:dLbl>
              <c:idx val="9"/>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B-98C3-4FE9-A756-05F319E11695}"/>
                </c:ext>
              </c:extLst>
            </c:dLbl>
            <c:dLbl>
              <c:idx val="10"/>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3-98C3-4FE9-A756-05F319E11695}"/>
                </c:ext>
              </c:extLst>
            </c:dLbl>
            <c:dLbl>
              <c:idx val="11"/>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9-98C3-4FE9-A756-05F319E11695}"/>
                </c:ext>
              </c:extLst>
            </c:dLbl>
            <c:dLbl>
              <c:idx val="12"/>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6-98C3-4FE9-A756-05F319E11695}"/>
                </c:ext>
              </c:extLst>
            </c:dLbl>
            <c:dLbl>
              <c:idx val="13"/>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98C3-4FE9-A756-05F319E11695}"/>
                </c:ext>
              </c:extLst>
            </c:dLbl>
            <c:dLbl>
              <c:idx val="14"/>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4-98C3-4FE9-A756-05F319E11695}"/>
                </c:ext>
              </c:extLst>
            </c:dLbl>
            <c:dLbl>
              <c:idx val="15"/>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A-98C3-4FE9-A756-05F319E11695}"/>
                </c:ext>
              </c:extLst>
            </c:dLbl>
            <c:dLbl>
              <c:idx val="16"/>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98C3-4FE9-A756-05F319E11695}"/>
                </c:ext>
              </c:extLst>
            </c:dLbl>
            <c:dLbl>
              <c:idx val="17"/>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D-98C3-4FE9-A756-05F319E11695}"/>
                </c:ext>
              </c:extLst>
            </c:dLbl>
            <c:dLbl>
              <c:idx val="18"/>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5-98C3-4FE9-A756-05F319E11695}"/>
                </c:ext>
              </c:extLst>
            </c:dLbl>
            <c:dLbl>
              <c:idx val="19"/>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B-98C3-4FE9-A756-05F319E11695}"/>
                </c:ext>
              </c:extLst>
            </c:dLbl>
            <c:dLbl>
              <c:idx val="20"/>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8-98C3-4FE9-A756-05F319E11695}"/>
                </c:ext>
              </c:extLst>
            </c:dLbl>
            <c:dLbl>
              <c:idx val="21"/>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E-98C3-4FE9-A756-05F319E11695}"/>
                </c:ext>
              </c:extLst>
            </c:dLbl>
            <c:dLbl>
              <c:idx val="22"/>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6-98C3-4FE9-A756-05F319E11695}"/>
                </c:ext>
              </c:extLst>
            </c:dLbl>
            <c:dLbl>
              <c:idx val="23"/>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C-98C3-4FE9-A756-05F319E11695}"/>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Reports!$D$14:$D$37</c:f>
              <c:strCache>
                <c:ptCount val="24"/>
                <c:pt idx="0">
                  <c:v>Vegetation Association*</c:v>
                </c:pt>
                <c:pt idx="1">
                  <c:v>Vegetation Association*</c:v>
                </c:pt>
                <c:pt idx="2">
                  <c:v>Vegetation Association*</c:v>
                </c:pt>
                <c:pt idx="3">
                  <c:v>Vegetation Association*</c:v>
                </c:pt>
                <c:pt idx="4">
                  <c:v>Vegetative Cover</c:v>
                </c:pt>
                <c:pt idx="5">
                  <c:v>Vegetative Cover</c:v>
                </c:pt>
                <c:pt idx="6">
                  <c:v>Vegetative Cover</c:v>
                </c:pt>
                <c:pt idx="7">
                  <c:v>Vegetative Cover</c:v>
                </c:pt>
                <c:pt idx="8">
                  <c:v>Native Forage</c:v>
                </c:pt>
                <c:pt idx="9">
                  <c:v>Native Forage</c:v>
                </c:pt>
                <c:pt idx="10">
                  <c:v>Native Forage</c:v>
                </c:pt>
                <c:pt idx="11">
                  <c:v>Native Forage</c:v>
                </c:pt>
                <c:pt idx="12">
                  <c:v>Invasive Plants</c:v>
                </c:pt>
                <c:pt idx="13">
                  <c:v>Invasive Plants</c:v>
                </c:pt>
                <c:pt idx="14">
                  <c:v>Invasive Plants</c:v>
                </c:pt>
                <c:pt idx="15">
                  <c:v>Invasive Plants</c:v>
                </c:pt>
                <c:pt idx="16">
                  <c:v>Tortoise Density</c:v>
                </c:pt>
                <c:pt idx="17">
                  <c:v>Tortoise Density</c:v>
                </c:pt>
                <c:pt idx="18">
                  <c:v>Tortoise Density</c:v>
                </c:pt>
                <c:pt idx="19">
                  <c:v>Tortoise Density</c:v>
                </c:pt>
                <c:pt idx="20">
                  <c:v>Proximity to Current Tortoise Habitat</c:v>
                </c:pt>
                <c:pt idx="21">
                  <c:v>Proximity to Current Tortoise Habitat</c:v>
                </c:pt>
                <c:pt idx="22">
                  <c:v>Proximity to Current Tortoise Habitat</c:v>
                </c:pt>
                <c:pt idx="23">
                  <c:v>Proximity to Current Tortoise Habitat</c:v>
                </c:pt>
              </c:strCache>
            </c:strRef>
          </c:cat>
          <c:val>
            <c:numRef>
              <c:f>Reports!$E$14:$E$37</c:f>
              <c:numCache>
                <c:formatCode>General</c:formatCode>
                <c:ptCount val="24"/>
                <c:pt idx="0" formatCode=";;;">
                  <c:v>#N/A</c:v>
                </c:pt>
                <c:pt idx="1">
                  <c:v>1</c:v>
                </c:pt>
                <c:pt idx="2">
                  <c:v>#N/A</c:v>
                </c:pt>
                <c:pt idx="3">
                  <c:v>#N/A</c:v>
                </c:pt>
                <c:pt idx="4">
                  <c:v>#N/A</c:v>
                </c:pt>
                <c:pt idx="5">
                  <c:v>1</c:v>
                </c:pt>
                <c:pt idx="6">
                  <c:v>#N/A</c:v>
                </c:pt>
                <c:pt idx="7">
                  <c:v>#N/A</c:v>
                </c:pt>
                <c:pt idx="8">
                  <c:v>#N/A</c:v>
                </c:pt>
                <c:pt idx="9">
                  <c:v>#N/A</c:v>
                </c:pt>
                <c:pt idx="10">
                  <c:v>1</c:v>
                </c:pt>
                <c:pt idx="11">
                  <c:v>#N/A</c:v>
                </c:pt>
                <c:pt idx="12">
                  <c:v>#N/A</c:v>
                </c:pt>
                <c:pt idx="13">
                  <c:v>1</c:v>
                </c:pt>
                <c:pt idx="14">
                  <c:v>#N/A</c:v>
                </c:pt>
                <c:pt idx="15">
                  <c:v>#N/A</c:v>
                </c:pt>
                <c:pt idx="16">
                  <c:v>#N/A</c:v>
                </c:pt>
                <c:pt idx="17">
                  <c:v>#N/A</c:v>
                </c:pt>
                <c:pt idx="18">
                  <c:v>#N/A</c:v>
                </c:pt>
                <c:pt idx="19">
                  <c:v>1</c:v>
                </c:pt>
                <c:pt idx="20">
                  <c:v>1</c:v>
                </c:pt>
                <c:pt idx="21">
                  <c:v>#N/A</c:v>
                </c:pt>
                <c:pt idx="22">
                  <c:v>#N/A</c:v>
                </c:pt>
                <c:pt idx="23">
                  <c:v>#N/A</c:v>
                </c:pt>
              </c:numCache>
            </c:numRef>
          </c:val>
          <c:extLst>
            <c:ext xmlns:c16="http://schemas.microsoft.com/office/drawing/2014/chart" uri="{C3380CC4-5D6E-409C-BE32-E72D297353CC}">
              <c16:uniqueId val="{00000002-98C3-4FE9-A756-05F319E11695}"/>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n-US" sz="2400"/>
              <a:t>Threats</a:t>
            </a:r>
          </a:p>
        </c:rich>
      </c:tx>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w="19050">
              <a:solidFill>
                <a:schemeClr val="tx1"/>
              </a:solidFill>
            </a:ln>
          </c:spPr>
          <c:dPt>
            <c:idx val="0"/>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0930-47B3-BA11-3383018781C8}"/>
              </c:ext>
            </c:extLst>
          </c:dPt>
          <c:dPt>
            <c:idx val="1"/>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0930-47B3-BA11-3383018781C8}"/>
              </c:ext>
            </c:extLst>
          </c:dPt>
          <c:dPt>
            <c:idx val="2"/>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6-0930-47B3-BA11-3383018781C8}"/>
              </c:ext>
            </c:extLst>
          </c:dPt>
          <c:dPt>
            <c:idx val="3"/>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0930-47B3-BA11-3383018781C8}"/>
              </c:ext>
            </c:extLst>
          </c:dPt>
          <c:dPt>
            <c:idx val="4"/>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930-47B3-BA11-3383018781C8}"/>
              </c:ext>
            </c:extLst>
          </c:dPt>
          <c:dPt>
            <c:idx val="5"/>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0930-47B3-BA11-3383018781C8}"/>
              </c:ext>
            </c:extLst>
          </c:dPt>
          <c:dPt>
            <c:idx val="6"/>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0930-47B3-BA11-3383018781C8}"/>
              </c:ext>
            </c:extLst>
          </c:dPt>
          <c:dPt>
            <c:idx val="7"/>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E-0930-47B3-BA11-3383018781C8}"/>
              </c:ext>
            </c:extLst>
          </c:dPt>
          <c:dPt>
            <c:idx val="8"/>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0930-47B3-BA11-3383018781C8}"/>
              </c:ext>
            </c:extLst>
          </c:dPt>
          <c:dPt>
            <c:idx val="9"/>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0930-47B3-BA11-3383018781C8}"/>
              </c:ext>
            </c:extLst>
          </c:dPt>
          <c:dPt>
            <c:idx val="10"/>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8-0930-47B3-BA11-3383018781C8}"/>
              </c:ext>
            </c:extLst>
          </c:dPt>
          <c:dPt>
            <c:idx val="11"/>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0930-47B3-BA11-3383018781C8}"/>
              </c:ext>
            </c:extLst>
          </c:dPt>
          <c:dPt>
            <c:idx val="12"/>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0930-47B3-BA11-3383018781C8}"/>
              </c:ext>
            </c:extLst>
          </c:dPt>
          <c:dPt>
            <c:idx val="13"/>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0930-47B3-BA11-3383018781C8}"/>
              </c:ext>
            </c:extLst>
          </c:dPt>
          <c:dPt>
            <c:idx val="14"/>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0930-47B3-BA11-3383018781C8}"/>
              </c:ext>
            </c:extLst>
          </c:dPt>
          <c:dPt>
            <c:idx val="15"/>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0930-47B3-BA11-3383018781C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4-0930-47B3-BA11-3383018781C8}"/>
                </c:ext>
              </c:extLst>
            </c:dLbl>
            <c:dLbl>
              <c:idx val="1"/>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E-0930-47B3-BA11-3383018781C8}"/>
                </c:ext>
              </c:extLst>
            </c:dLbl>
            <c:dLbl>
              <c:idx val="2"/>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6-0930-47B3-BA11-3383018781C8}"/>
                </c:ext>
              </c:extLst>
            </c:dLbl>
            <c:dLbl>
              <c:idx val="3"/>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D-0930-47B3-BA11-3383018781C8}"/>
                </c:ext>
              </c:extLst>
            </c:dLbl>
            <c:dLbl>
              <c:idx val="4"/>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0930-47B3-BA11-3383018781C8}"/>
                </c:ext>
              </c:extLst>
            </c:dLbl>
            <c:dLbl>
              <c:idx val="5"/>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F-0930-47B3-BA11-3383018781C8}"/>
                </c:ext>
              </c:extLst>
            </c:dLbl>
            <c:dLbl>
              <c:idx val="6"/>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7-0930-47B3-BA11-3383018781C8}"/>
                </c:ext>
              </c:extLst>
            </c:dLbl>
            <c:dLbl>
              <c:idx val="7"/>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E-0930-47B3-BA11-3383018781C8}"/>
                </c:ext>
              </c:extLst>
            </c:dLbl>
            <c:dLbl>
              <c:idx val="8"/>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6-0930-47B3-BA11-3383018781C8}"/>
                </c:ext>
              </c:extLst>
            </c:dLbl>
            <c:dLbl>
              <c:idx val="9"/>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0-0930-47B3-BA11-3383018781C8}"/>
                </c:ext>
              </c:extLst>
            </c:dLbl>
            <c:dLbl>
              <c:idx val="10"/>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8-0930-47B3-BA11-3383018781C8}"/>
                </c:ext>
              </c:extLst>
            </c:dLbl>
            <c:dLbl>
              <c:idx val="11"/>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F-0930-47B3-BA11-3383018781C8}"/>
                </c:ext>
              </c:extLst>
            </c:dLbl>
            <c:dLbl>
              <c:idx val="12"/>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0930-47B3-BA11-3383018781C8}"/>
                </c:ext>
              </c:extLst>
            </c:dLbl>
            <c:dLbl>
              <c:idx val="13"/>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1-0930-47B3-BA11-3383018781C8}"/>
                </c:ext>
              </c:extLst>
            </c:dLbl>
            <c:dLbl>
              <c:idx val="14"/>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9-0930-47B3-BA11-3383018781C8}"/>
                </c:ext>
              </c:extLst>
            </c:dLbl>
            <c:dLbl>
              <c:idx val="15"/>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C-0930-47B3-BA11-3383018781C8}"/>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Reports!$Y$12:$Y$27</c:f>
              <c:strCache>
                <c:ptCount val="16"/>
                <c:pt idx="0">
                  <c:v>Off Highway Vehicles Access</c:v>
                </c:pt>
                <c:pt idx="1">
                  <c:v>Off Highway Vehicles Access</c:v>
                </c:pt>
                <c:pt idx="2">
                  <c:v>Off Highway Vehicles Access</c:v>
                </c:pt>
                <c:pt idx="3">
                  <c:v>Off Highway Vehicles Access</c:v>
                </c:pt>
                <c:pt idx="4">
                  <c:v>Grazing Access</c:v>
                </c:pt>
                <c:pt idx="5">
                  <c:v>Grazing Access</c:v>
                </c:pt>
                <c:pt idx="6">
                  <c:v>Grazing Access</c:v>
                </c:pt>
                <c:pt idx="7">
                  <c:v>Grazing Access</c:v>
                </c:pt>
                <c:pt idx="8">
                  <c:v>Raven Predation</c:v>
                </c:pt>
                <c:pt idx="9">
                  <c:v>Raven Predation</c:v>
                </c:pt>
                <c:pt idx="10">
                  <c:v>Raven Predation</c:v>
                </c:pt>
                <c:pt idx="11">
                  <c:v>Raven Predation</c:v>
                </c:pt>
                <c:pt idx="12">
                  <c:v>Proximity to Roads</c:v>
                </c:pt>
                <c:pt idx="13">
                  <c:v>Proximity to Roads</c:v>
                </c:pt>
                <c:pt idx="14">
                  <c:v>Proximity to Roads</c:v>
                </c:pt>
                <c:pt idx="15">
                  <c:v>Proximity to Roads</c:v>
                </c:pt>
              </c:strCache>
            </c:strRef>
          </c:cat>
          <c:val>
            <c:numRef>
              <c:f>Reports!$Z$12:$Z$27</c:f>
              <c:numCache>
                <c:formatCode>General</c:formatCode>
                <c:ptCount val="16"/>
                <c:pt idx="0">
                  <c:v>#N/A</c:v>
                </c:pt>
                <c:pt idx="1">
                  <c:v>1</c:v>
                </c:pt>
                <c:pt idx="2">
                  <c:v>#N/A</c:v>
                </c:pt>
                <c:pt idx="3">
                  <c:v>#N/A</c:v>
                </c:pt>
                <c:pt idx="4">
                  <c:v>1</c:v>
                </c:pt>
                <c:pt idx="5">
                  <c:v>#N/A</c:v>
                </c:pt>
                <c:pt idx="6">
                  <c:v>#N/A</c:v>
                </c:pt>
                <c:pt idx="7">
                  <c:v>#N/A</c:v>
                </c:pt>
                <c:pt idx="8">
                  <c:v>#N/A</c:v>
                </c:pt>
                <c:pt idx="9">
                  <c:v>1</c:v>
                </c:pt>
                <c:pt idx="10">
                  <c:v>#N/A</c:v>
                </c:pt>
                <c:pt idx="11">
                  <c:v>#N/A</c:v>
                </c:pt>
                <c:pt idx="12">
                  <c:v>#N/A</c:v>
                </c:pt>
                <c:pt idx="13">
                  <c:v>#N/A</c:v>
                </c:pt>
                <c:pt idx="14">
                  <c:v>1</c:v>
                </c:pt>
                <c:pt idx="15">
                  <c:v>#N/A</c:v>
                </c:pt>
              </c:numCache>
            </c:numRef>
          </c:val>
          <c:extLst>
            <c:ext xmlns:c16="http://schemas.microsoft.com/office/drawing/2014/chart" uri="{C3380CC4-5D6E-409C-BE32-E72D297353CC}">
              <c16:uniqueId val="{00000000-0930-47B3-BA11-3383018781C8}"/>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n-US" sz="2400"/>
              <a:t>Disturbance History</a:t>
            </a:r>
          </a:p>
        </c:rich>
      </c:tx>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w="19050">
              <a:solidFill>
                <a:schemeClr val="tx1"/>
              </a:solidFill>
            </a:ln>
          </c:spPr>
          <c:dPt>
            <c:idx val="0"/>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19A-4B69-978D-5670E3839802}"/>
              </c:ext>
            </c:extLst>
          </c:dPt>
          <c:dPt>
            <c:idx val="1"/>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19A-4B69-978D-5670E3839802}"/>
              </c:ext>
            </c:extLst>
          </c:dPt>
          <c:dPt>
            <c:idx val="2"/>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19A-4B69-978D-5670E3839802}"/>
              </c:ext>
            </c:extLst>
          </c:dPt>
          <c:dPt>
            <c:idx val="3"/>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19A-4B69-978D-5670E3839802}"/>
              </c:ext>
            </c:extLst>
          </c:dPt>
          <c:dPt>
            <c:idx val="4"/>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19A-4B69-978D-5670E3839802}"/>
              </c:ext>
            </c:extLst>
          </c:dPt>
          <c:dPt>
            <c:idx val="5"/>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819A-4B69-978D-5670E3839802}"/>
              </c:ext>
            </c:extLst>
          </c:dPt>
          <c:dPt>
            <c:idx val="6"/>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819A-4B69-978D-5670E3839802}"/>
              </c:ext>
            </c:extLst>
          </c:dPt>
          <c:dPt>
            <c:idx val="7"/>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819A-4B69-978D-5670E3839802}"/>
              </c:ext>
            </c:extLst>
          </c:dPt>
          <c:dPt>
            <c:idx val="8"/>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819A-4B69-978D-5670E3839802}"/>
              </c:ext>
            </c:extLst>
          </c:dPt>
          <c:dPt>
            <c:idx val="9"/>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819A-4B69-978D-5670E3839802}"/>
              </c:ext>
            </c:extLst>
          </c:dPt>
          <c:dPt>
            <c:idx val="10"/>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819A-4B69-978D-5670E3839802}"/>
              </c:ext>
            </c:extLst>
          </c:dPt>
          <c:dPt>
            <c:idx val="11"/>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819A-4B69-978D-5670E3839802}"/>
              </c:ext>
            </c:extLst>
          </c:dPt>
          <c:dPt>
            <c:idx val="12"/>
            <c:bubble3D val="0"/>
            <c:spPr>
              <a:solidFill>
                <a:srgbClr val="C6EFCE"/>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819A-4B69-978D-5670E3839802}"/>
              </c:ext>
            </c:extLst>
          </c:dPt>
          <c:dPt>
            <c:idx val="13"/>
            <c:bubble3D val="0"/>
            <c:spPr>
              <a:solidFill>
                <a:srgbClr val="FFEB9C"/>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819A-4B69-978D-5670E3839802}"/>
              </c:ext>
            </c:extLst>
          </c:dPt>
          <c:dPt>
            <c:idx val="14"/>
            <c:bubble3D val="0"/>
            <c:spPr>
              <a:solidFill>
                <a:srgbClr val="FF432F"/>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819A-4B69-978D-5670E3839802}"/>
              </c:ext>
            </c:extLst>
          </c:dPt>
          <c:dPt>
            <c:idx val="15"/>
            <c:bubble3D val="0"/>
            <c:spPr>
              <a:solidFill>
                <a:srgbClr val="DBDBDB"/>
              </a:solidFill>
              <a:ln w="19050">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819A-4B69-978D-5670E3839802}"/>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1-819A-4B69-978D-5670E3839802}"/>
                </c:ext>
              </c:extLst>
            </c:dLbl>
            <c:dLbl>
              <c:idx val="1"/>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2-819A-4B69-978D-5670E3839802}"/>
                </c:ext>
              </c:extLst>
            </c:dLbl>
            <c:dLbl>
              <c:idx val="2"/>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3-819A-4B69-978D-5670E3839802}"/>
                </c:ext>
              </c:extLst>
            </c:dLbl>
            <c:dLbl>
              <c:idx val="3"/>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4-819A-4B69-978D-5670E3839802}"/>
                </c:ext>
              </c:extLst>
            </c:dLbl>
            <c:dLbl>
              <c:idx val="4"/>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819A-4B69-978D-5670E3839802}"/>
                </c:ext>
              </c:extLst>
            </c:dLbl>
            <c:dLbl>
              <c:idx val="5"/>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6-819A-4B69-978D-5670E3839802}"/>
                </c:ext>
              </c:extLst>
            </c:dLbl>
            <c:dLbl>
              <c:idx val="6"/>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819A-4B69-978D-5670E3839802}"/>
                </c:ext>
              </c:extLst>
            </c:dLbl>
            <c:dLbl>
              <c:idx val="7"/>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8-819A-4B69-978D-5670E3839802}"/>
                </c:ext>
              </c:extLst>
            </c:dLbl>
            <c:dLbl>
              <c:idx val="8"/>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9-819A-4B69-978D-5670E3839802}"/>
                </c:ext>
              </c:extLst>
            </c:dLbl>
            <c:dLbl>
              <c:idx val="9"/>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A-819A-4B69-978D-5670E3839802}"/>
                </c:ext>
              </c:extLst>
            </c:dLbl>
            <c:dLbl>
              <c:idx val="10"/>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B-819A-4B69-978D-5670E3839802}"/>
                </c:ext>
              </c:extLst>
            </c:dLbl>
            <c:dLbl>
              <c:idx val="11"/>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819A-4B69-978D-5670E3839802}"/>
                </c:ext>
              </c:extLst>
            </c:dLbl>
            <c:dLbl>
              <c:idx val="12"/>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D-819A-4B69-978D-5670E3839802}"/>
                </c:ext>
              </c:extLst>
            </c:dLbl>
            <c:dLbl>
              <c:idx val="13"/>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E-819A-4B69-978D-5670E3839802}"/>
                </c:ext>
              </c:extLst>
            </c:dLbl>
            <c:dLbl>
              <c:idx val="14"/>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F-819A-4B69-978D-5670E3839802}"/>
                </c:ext>
              </c:extLst>
            </c:dLbl>
            <c:dLbl>
              <c:idx val="15"/>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10-819A-4B69-978D-5670E3839802}"/>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spc="0" baseline="0">
                    <a:solidFill>
                      <a:schemeClr val="tx1"/>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Reports!$Y$50:$Y$65</c:f>
              <c:strCache>
                <c:ptCount val="16"/>
                <c:pt idx="0">
                  <c:v>Trash</c:v>
                </c:pt>
                <c:pt idx="1">
                  <c:v>Trash</c:v>
                </c:pt>
                <c:pt idx="2">
                  <c:v>Trash</c:v>
                </c:pt>
                <c:pt idx="3">
                  <c:v>Trash</c:v>
                </c:pt>
                <c:pt idx="4">
                  <c:v>Off Highway Vehicles </c:v>
                </c:pt>
                <c:pt idx="5">
                  <c:v>Off Highway Vehicles </c:v>
                </c:pt>
                <c:pt idx="6">
                  <c:v>Off Highway Vehicles </c:v>
                </c:pt>
                <c:pt idx="7">
                  <c:v>Off Highway Vehicles </c:v>
                </c:pt>
                <c:pt idx="8">
                  <c:v>Grazing </c:v>
                </c:pt>
                <c:pt idx="9">
                  <c:v>Grazing </c:v>
                </c:pt>
                <c:pt idx="10">
                  <c:v>Grazing </c:v>
                </c:pt>
                <c:pt idx="11">
                  <c:v>Grazing </c:v>
                </c:pt>
                <c:pt idx="12">
                  <c:v>Fire </c:v>
                </c:pt>
                <c:pt idx="13">
                  <c:v>Fire </c:v>
                </c:pt>
                <c:pt idx="14">
                  <c:v>Fire </c:v>
                </c:pt>
                <c:pt idx="15">
                  <c:v>Fire </c:v>
                </c:pt>
              </c:strCache>
            </c:strRef>
          </c:cat>
          <c:val>
            <c:numRef>
              <c:f>Reports!$Z$50:$Z$65</c:f>
              <c:numCache>
                <c:formatCode>General</c:formatCode>
                <c:ptCount val="16"/>
                <c:pt idx="0">
                  <c:v>#N/A</c:v>
                </c:pt>
                <c:pt idx="1">
                  <c:v>1</c:v>
                </c:pt>
                <c:pt idx="2">
                  <c:v>#N/A</c:v>
                </c:pt>
                <c:pt idx="3">
                  <c:v>#N/A</c:v>
                </c:pt>
                <c:pt idx="4">
                  <c:v>#N/A</c:v>
                </c:pt>
                <c:pt idx="5">
                  <c:v>#N/A</c:v>
                </c:pt>
                <c:pt idx="6">
                  <c:v>1</c:v>
                </c:pt>
                <c:pt idx="7">
                  <c:v>#N/A</c:v>
                </c:pt>
                <c:pt idx="8">
                  <c:v>#N/A</c:v>
                </c:pt>
                <c:pt idx="9">
                  <c:v>1</c:v>
                </c:pt>
                <c:pt idx="10">
                  <c:v>#N/A</c:v>
                </c:pt>
                <c:pt idx="11">
                  <c:v>#N/A</c:v>
                </c:pt>
                <c:pt idx="12">
                  <c:v>#N/A</c:v>
                </c:pt>
                <c:pt idx="13">
                  <c:v>#N/A</c:v>
                </c:pt>
                <c:pt idx="14">
                  <c:v>1</c:v>
                </c:pt>
                <c:pt idx="15">
                  <c:v>#N/A</c:v>
                </c:pt>
              </c:numCache>
            </c:numRef>
          </c:val>
          <c:extLst>
            <c:ext xmlns:c16="http://schemas.microsoft.com/office/drawing/2014/chart" uri="{C3380CC4-5D6E-409C-BE32-E72D297353CC}">
              <c16:uniqueId val="{00000000-819A-4B69-978D-5670E3839802}"/>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19051</xdr:colOff>
      <xdr:row>2</xdr:row>
      <xdr:rowOff>104775</xdr:rowOff>
    </xdr:from>
    <xdr:to>
      <xdr:col>15</xdr:col>
      <xdr:colOff>0</xdr:colOff>
      <xdr:row>40</xdr:row>
      <xdr:rowOff>66675</xdr:rowOff>
    </xdr:to>
    <xdr:sp macro="" textlink="">
      <xdr:nvSpPr>
        <xdr:cNvPr id="2" name="TextBox 1"/>
        <xdr:cNvSpPr txBox="1"/>
      </xdr:nvSpPr>
      <xdr:spPr>
        <a:xfrm>
          <a:off x="609601" y="485775"/>
          <a:ext cx="8248649"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mn-lt"/>
              <a:ea typeface="+mn-ea"/>
              <a:cs typeface="+mn-cs"/>
            </a:rPr>
            <a:t>				</a:t>
          </a:r>
        </a:p>
        <a:p>
          <a:r>
            <a:rPr lang="en-US" sz="1100" b="1" baseline="0">
              <a:solidFill>
                <a:schemeClr val="dk1"/>
              </a:solidFill>
              <a:effectLst/>
              <a:latin typeface="+mn-lt"/>
              <a:ea typeface="+mn-ea"/>
              <a:cs typeface="+mn-cs"/>
            </a:rPr>
            <a:t>What is this Tool?</a:t>
          </a:r>
          <a:endParaRPr lang="en-US">
            <a:effectLst/>
          </a:endParaRPr>
        </a:p>
        <a:p>
          <a:pPr rtl="0"/>
          <a:r>
            <a:rPr lang="en-US" sz="1100" b="0" i="0">
              <a:solidFill>
                <a:schemeClr val="dk1"/>
              </a:solidFill>
              <a:effectLst/>
              <a:latin typeface="+mn-lt"/>
              <a:ea typeface="+mn-ea"/>
              <a:cs typeface="+mn-cs"/>
            </a:rPr>
            <a:t>This Assessment Tool (Tool) is a decision support tool that allows land managers to evaluate potential restoration sites for Agassiz's Desert</a:t>
          </a:r>
          <a:r>
            <a:rPr lang="en-US" sz="1100" b="0" i="0" baseline="0">
              <a:solidFill>
                <a:schemeClr val="dk1"/>
              </a:solidFill>
              <a:effectLst/>
              <a:latin typeface="+mn-lt"/>
              <a:ea typeface="+mn-ea"/>
              <a:cs typeface="+mn-cs"/>
            </a:rPr>
            <a:t> Toroise (</a:t>
          </a:r>
          <a:r>
            <a:rPr lang="en-US" sz="1100" b="0" i="1" baseline="0">
              <a:solidFill>
                <a:schemeClr val="dk1"/>
              </a:solidFill>
              <a:effectLst/>
              <a:latin typeface="+mn-lt"/>
              <a:ea typeface="+mn-ea"/>
              <a:cs typeface="+mn-cs"/>
            </a:rPr>
            <a:t>Gopherus agassizii</a:t>
          </a:r>
          <a:r>
            <a:rPr lang="en-US" sz="1100" b="0" i="0" baseline="0">
              <a:solidFill>
                <a:schemeClr val="dk1"/>
              </a:solidFill>
              <a:effectLst/>
              <a:latin typeface="+mn-lt"/>
              <a:ea typeface="+mn-ea"/>
              <a:cs typeface="+mn-cs"/>
            </a:rPr>
            <a:t>) habitat.</a:t>
          </a:r>
          <a:r>
            <a:rPr lang="en-US" sz="1100" b="0" i="0">
              <a:solidFill>
                <a:schemeClr val="dk1"/>
              </a:solidFill>
              <a:effectLst/>
              <a:latin typeface="+mn-lt"/>
              <a:ea typeface="+mn-ea"/>
              <a:cs typeface="+mn-cs"/>
            </a:rPr>
            <a:t> This evaluation is based on the condition of habitat characteristics that are important for</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successful restoration. Habitat characteristics were chosen</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based on an extensive literature review focused</a:t>
          </a:r>
          <a:r>
            <a:rPr lang="en-US" sz="1100" b="0" i="0" baseline="0">
              <a:solidFill>
                <a:schemeClr val="dk1"/>
              </a:solidFill>
              <a:effectLst/>
              <a:latin typeface="+mn-lt"/>
              <a:ea typeface="+mn-ea"/>
              <a:cs typeface="+mn-cs"/>
            </a:rPr>
            <a:t> on key features of </a:t>
          </a:r>
          <a:r>
            <a:rPr lang="en-US" sz="1100" b="0" i="0">
              <a:solidFill>
                <a:schemeClr val="dk1"/>
              </a:solidFill>
              <a:effectLst/>
              <a:latin typeface="+mn-lt"/>
              <a:ea typeface="+mn-ea"/>
              <a:cs typeface="+mn-cs"/>
            </a:rPr>
            <a:t>desert tortoise habitat. Similarly</a:t>
          </a:r>
          <a:r>
            <a:rPr lang="en-US" sz="1100" b="0" i="0" baseline="0">
              <a:solidFill>
                <a:schemeClr val="dk1"/>
              </a:solidFill>
              <a:effectLst/>
              <a:latin typeface="+mn-lt"/>
              <a:ea typeface="+mn-ea"/>
              <a:cs typeface="+mn-cs"/>
            </a:rPr>
            <a:t>, the </a:t>
          </a:r>
          <a:r>
            <a:rPr lang="en-US" sz="1100" b="0" i="0">
              <a:solidFill>
                <a:schemeClr val="dk1"/>
              </a:solidFill>
              <a:effectLst/>
              <a:latin typeface="+mn-lt"/>
              <a:ea typeface="+mn-ea"/>
              <a:cs typeface="+mn-cs"/>
            </a:rPr>
            <a:t>expert opinions of researchers and professionals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from the Desert Tortoise</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Council and Desert Tortoise Preserve Committe,</a:t>
          </a:r>
          <a:r>
            <a:rPr lang="en-US" sz="1100" b="0" i="0" baseline="0">
              <a:solidFill>
                <a:schemeClr val="dk1"/>
              </a:solidFill>
              <a:effectLst/>
              <a:latin typeface="+mn-lt"/>
              <a:ea typeface="+mn-ea"/>
              <a:cs typeface="+mn-cs"/>
            </a:rPr>
            <a:t> Inc.</a:t>
          </a:r>
          <a:r>
            <a:rPr lang="en-US" sz="1100" b="0" i="0">
              <a:solidFill>
                <a:schemeClr val="dk1"/>
              </a:solidFill>
              <a:effectLst/>
              <a:latin typeface="+mn-lt"/>
              <a:ea typeface="+mn-ea"/>
              <a:cs typeface="+mn-cs"/>
            </a:rPr>
            <a:t> were</a:t>
          </a:r>
          <a:r>
            <a:rPr lang="en-US" sz="1100" b="0" i="0" baseline="0">
              <a:solidFill>
                <a:schemeClr val="dk1"/>
              </a:solidFill>
              <a:effectLst/>
              <a:latin typeface="+mn-lt"/>
              <a:ea typeface="+mn-ea"/>
              <a:cs typeface="+mn-cs"/>
            </a:rPr>
            <a:t> consulted to determine </a:t>
          </a:r>
          <a:r>
            <a:rPr lang="en-US" sz="1100" b="0" i="0">
              <a:solidFill>
                <a:schemeClr val="dk1"/>
              </a:solidFill>
              <a:effectLst/>
              <a:latin typeface="+mn-lt"/>
              <a:ea typeface="+mn-ea"/>
              <a:cs typeface="+mn-cs"/>
            </a:rPr>
            <a:t>what characteristics need be considered for</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successful restoration. </a:t>
          </a:r>
        </a:p>
        <a:p>
          <a:pPr rtl="0"/>
          <a:endParaRPr lang="en-US">
            <a:effectLst/>
          </a:endParaRPr>
        </a:p>
        <a:p>
          <a:pPr rtl="0"/>
          <a:r>
            <a:rPr lang="en-US" sz="1100" b="1" baseline="0">
              <a:solidFill>
                <a:schemeClr val="dk1"/>
              </a:solidFill>
              <a:effectLst/>
              <a:latin typeface="+mn-lt"/>
              <a:ea typeface="+mn-ea"/>
              <a:cs typeface="+mn-cs"/>
            </a:rPr>
            <a:t>How does this Tool work?</a:t>
          </a:r>
          <a:endParaRPr lang="en-US">
            <a:effectLst/>
          </a:endParaRPr>
        </a:p>
        <a:p>
          <a:pPr rtl="0" eaLnBrk="1" fontAlgn="auto" latinLnBrk="0" hangingPunct="1"/>
          <a:r>
            <a:rPr lang="en-US" sz="1100" b="0" i="0">
              <a:solidFill>
                <a:schemeClr val="dk1"/>
              </a:solidFill>
              <a:effectLst/>
              <a:latin typeface="+mn-lt"/>
              <a:ea typeface="+mn-ea"/>
              <a:cs typeface="+mn-cs"/>
            </a:rPr>
            <a:t>In</a:t>
          </a:r>
          <a:r>
            <a:rPr lang="en-US" sz="1100" b="0" i="0" baseline="0">
              <a:solidFill>
                <a:schemeClr val="dk1"/>
              </a:solidFill>
              <a:effectLst/>
              <a:latin typeface="+mn-lt"/>
              <a:ea typeface="+mn-ea"/>
              <a:cs typeface="+mn-cs"/>
            </a:rPr>
            <a:t> the </a:t>
          </a:r>
          <a:r>
            <a:rPr lang="en-US" sz="1100" b="0" i="0">
              <a:solidFill>
                <a:schemeClr val="dk1"/>
              </a:solidFill>
              <a:effectLst/>
              <a:latin typeface="+mn-lt"/>
              <a:ea typeface="+mn-ea"/>
              <a:cs typeface="+mn-cs"/>
            </a:rPr>
            <a:t>'Habitat</a:t>
          </a:r>
          <a:r>
            <a:rPr lang="en-US" sz="1100" b="0" i="0" baseline="0">
              <a:solidFill>
                <a:schemeClr val="dk1"/>
              </a:solidFill>
              <a:effectLst/>
              <a:latin typeface="+mn-lt"/>
              <a:ea typeface="+mn-ea"/>
              <a:cs typeface="+mn-cs"/>
            </a:rPr>
            <a:t> Assessment' tab</a:t>
          </a:r>
          <a:r>
            <a:rPr lang="en-US" sz="1100" b="0" i="0">
              <a:solidFill>
                <a:schemeClr val="dk1"/>
              </a:solidFill>
              <a:effectLst/>
              <a:latin typeface="+mn-lt"/>
              <a:ea typeface="+mn-ea"/>
              <a:cs typeface="+mn-cs"/>
            </a:rPr>
            <a:t>, conditions that constitute a “Poor”, “Fair”, or “Good” site assessment are defined for</a:t>
          </a:r>
          <a:r>
            <a:rPr lang="en-US" sz="1100" b="0" i="0" baseline="0">
              <a:solidFill>
                <a:schemeClr val="dk1"/>
              </a:solidFill>
              <a:effectLst/>
              <a:latin typeface="+mn-lt"/>
              <a:ea typeface="+mn-ea"/>
              <a:cs typeface="+mn-cs"/>
            </a:rPr>
            <a:t> 18 habitat characteristics. For each characteristic, u</a:t>
          </a:r>
          <a:r>
            <a:rPr lang="en-US" sz="1100" b="0" i="0">
              <a:solidFill>
                <a:schemeClr val="dk1"/>
              </a:solidFill>
              <a:effectLst/>
              <a:latin typeface="+mn-lt"/>
              <a:ea typeface="+mn-ea"/>
              <a:cs typeface="+mn-cs"/>
            </a:rPr>
            <a:t>sers can choose the</a:t>
          </a:r>
          <a:r>
            <a:rPr lang="en-US" sz="1100" b="0" i="0" baseline="0">
              <a:solidFill>
                <a:schemeClr val="dk1"/>
              </a:solidFill>
              <a:effectLst/>
              <a:latin typeface="+mn-lt"/>
              <a:ea typeface="+mn-ea"/>
              <a:cs typeface="+mn-cs"/>
            </a:rPr>
            <a:t> category (</a:t>
          </a:r>
          <a:r>
            <a:rPr lang="en-US" sz="1100" b="0" i="0">
              <a:solidFill>
                <a:schemeClr val="dk1"/>
              </a:solidFill>
              <a:effectLst/>
              <a:latin typeface="+mn-lt"/>
              <a:ea typeface="+mn-ea"/>
              <a:cs typeface="+mn-cs"/>
            </a:rPr>
            <a:t>“Poor”, “Fair”, or “Good” ) </a:t>
          </a:r>
          <a:r>
            <a:rPr lang="en-US" sz="1100" b="0" i="0" baseline="0">
              <a:solidFill>
                <a:schemeClr val="dk1"/>
              </a:solidFill>
              <a:effectLst/>
              <a:latin typeface="+mn-lt"/>
              <a:ea typeface="+mn-ea"/>
              <a:cs typeface="+mn-cs"/>
            </a:rPr>
            <a:t>that </a:t>
          </a:r>
          <a:r>
            <a:rPr lang="en-US" sz="1100" b="0" i="0">
              <a:solidFill>
                <a:schemeClr val="dk1"/>
              </a:solidFill>
              <a:effectLst/>
              <a:latin typeface="+mn-lt"/>
              <a:ea typeface="+mn-ea"/>
              <a:cs typeface="+mn-cs"/>
            </a:rPr>
            <a:t>best describes</a:t>
          </a:r>
          <a:r>
            <a:rPr lang="en-US" sz="1100" b="0" i="0" baseline="0">
              <a:solidFill>
                <a:schemeClr val="dk1"/>
              </a:solidFill>
              <a:effectLst/>
              <a:latin typeface="+mn-lt"/>
              <a:ea typeface="+mn-ea"/>
              <a:cs typeface="+mn-cs"/>
            </a:rPr>
            <a:t> the present condition at </a:t>
          </a:r>
          <a:r>
            <a:rPr lang="en-US" sz="1100" b="0" i="0">
              <a:solidFill>
                <a:schemeClr val="dk1"/>
              </a:solidFill>
              <a:effectLst/>
              <a:latin typeface="+mn-lt"/>
              <a:ea typeface="+mn-ea"/>
              <a:cs typeface="+mn-cs"/>
            </a:rPr>
            <a:t>their site, using the drop down list provide</a:t>
          </a:r>
          <a:r>
            <a:rPr lang="en-US" sz="1100" b="0" i="0" baseline="0">
              <a:solidFill>
                <a:schemeClr val="dk1"/>
              </a:solidFill>
              <a:effectLst/>
              <a:latin typeface="+mn-lt"/>
              <a:ea typeface="+mn-ea"/>
              <a:cs typeface="+mn-cs"/>
            </a:rPr>
            <a:t>d (Note: users can also enter the category manually)</a:t>
          </a:r>
          <a:r>
            <a:rPr lang="en-US" sz="1100" b="0" i="0">
              <a:solidFill>
                <a:schemeClr val="dk1"/>
              </a:solidFill>
              <a:effectLst/>
              <a:latin typeface="+mn-lt"/>
              <a:ea typeface="+mn-ea"/>
              <a:cs typeface="+mn-cs"/>
            </a:rPr>
            <a:t>. The "Unknown"</a:t>
          </a:r>
          <a:r>
            <a:rPr lang="en-US" sz="1100" b="0" i="0" baseline="0">
              <a:solidFill>
                <a:schemeClr val="dk1"/>
              </a:solidFill>
              <a:effectLst/>
              <a:latin typeface="+mn-lt"/>
              <a:ea typeface="+mn-ea"/>
              <a:cs typeface="+mn-cs"/>
            </a:rPr>
            <a:t> category may be chosen if not enough information is available to assess a particular characteristic. Once all characteristics have been assessed, t</a:t>
          </a:r>
          <a:r>
            <a:rPr lang="en-US" sz="1100" b="0" i="0">
              <a:solidFill>
                <a:schemeClr val="dk1"/>
              </a:solidFill>
              <a:effectLst/>
              <a:latin typeface="+mn-lt"/>
              <a:ea typeface="+mn-ea"/>
              <a:cs typeface="+mn-cs"/>
            </a:rPr>
            <a:t>he Tool generates a</a:t>
          </a:r>
          <a:r>
            <a:rPr lang="en-US" sz="1100" b="0" i="0" baseline="0">
              <a:solidFill>
                <a:schemeClr val="dk1"/>
              </a:solidFill>
              <a:effectLst/>
              <a:latin typeface="+mn-lt"/>
              <a:ea typeface="+mn-ea"/>
              <a:cs typeface="+mn-cs"/>
            </a:rPr>
            <a:t> dashboard in the 'Reports' tab</a:t>
          </a:r>
          <a:r>
            <a:rPr lang="en-US" sz="1100" b="0" i="0">
              <a:solidFill>
                <a:schemeClr val="dk1"/>
              </a:solidFill>
              <a:effectLst/>
              <a:latin typeface="+mn-lt"/>
              <a:ea typeface="+mn-ea"/>
              <a:cs typeface="+mn-cs"/>
            </a:rPr>
            <a:t> which offer visual representations of present conditions onsite;</a:t>
          </a:r>
          <a:r>
            <a:rPr lang="en-US" sz="1100" b="0" i="0" baseline="0">
              <a:solidFill>
                <a:schemeClr val="dk1"/>
              </a:solidFill>
              <a:effectLst/>
              <a:latin typeface="+mn-lt"/>
              <a:ea typeface="+mn-ea"/>
              <a:cs typeface="+mn-cs"/>
            </a:rPr>
            <a:t> using this visualization, managers can see</a:t>
          </a:r>
          <a:r>
            <a:rPr lang="en-US" sz="1100" b="0" i="0">
              <a:solidFill>
                <a:schemeClr val="dk1"/>
              </a:solidFill>
              <a:effectLst/>
              <a:latin typeface="+mn-lt"/>
              <a:ea typeface="+mn-ea"/>
              <a:cs typeface="+mn-cs"/>
            </a:rPr>
            <a:t> which</a:t>
          </a:r>
          <a:r>
            <a:rPr lang="en-US" sz="1100" b="0" i="0" baseline="0">
              <a:solidFill>
                <a:schemeClr val="dk1"/>
              </a:solidFill>
              <a:effectLst/>
              <a:latin typeface="+mn-lt"/>
              <a:ea typeface="+mn-ea"/>
              <a:cs typeface="+mn-cs"/>
            </a:rPr>
            <a:t> characteristics</a:t>
          </a:r>
          <a:r>
            <a:rPr lang="en-US" sz="1100" b="0" i="0">
              <a:solidFill>
                <a:schemeClr val="dk1"/>
              </a:solidFill>
              <a:effectLst/>
              <a:latin typeface="+mn-lt"/>
              <a:ea typeface="+mn-ea"/>
              <a:cs typeface="+mn-cs"/>
            </a:rPr>
            <a:t> of a site provide</a:t>
          </a:r>
          <a:r>
            <a:rPr lang="en-US" sz="1100" b="0" i="0" baseline="0">
              <a:solidFill>
                <a:schemeClr val="dk1"/>
              </a:solidFill>
              <a:effectLst/>
              <a:latin typeface="+mn-lt"/>
              <a:ea typeface="+mn-ea"/>
              <a:cs typeface="+mn-cs"/>
            </a:rPr>
            <a:t> good</a:t>
          </a:r>
          <a:r>
            <a:rPr lang="en-US" sz="1100" b="0" i="0">
              <a:solidFill>
                <a:schemeClr val="dk1"/>
              </a:solidFill>
              <a:effectLst/>
              <a:latin typeface="+mn-lt"/>
              <a:ea typeface="+mn-ea"/>
              <a:cs typeface="+mn-cs"/>
            </a:rPr>
            <a:t> tortoise habitat</a:t>
          </a:r>
          <a:r>
            <a:rPr lang="en-US" sz="1100" b="0" i="0" baseline="0">
              <a:solidFill>
                <a:schemeClr val="dk1"/>
              </a:solidFill>
              <a:effectLst/>
              <a:latin typeface="+mn-lt"/>
              <a:ea typeface="+mn-ea"/>
              <a:cs typeface="+mn-cs"/>
            </a:rPr>
            <a:t> and </a:t>
          </a:r>
          <a:r>
            <a:rPr lang="en-US" sz="1100" b="0" i="0">
              <a:solidFill>
                <a:schemeClr val="dk1"/>
              </a:solidFill>
              <a:effectLst/>
              <a:latin typeface="+mn-lt"/>
              <a:ea typeface="+mn-ea"/>
              <a:cs typeface="+mn-cs"/>
            </a:rPr>
            <a:t>which characteristics might need further consideration. Users can consult</a:t>
          </a:r>
          <a:r>
            <a:rPr lang="en-US" sz="1100" b="0" i="0" baseline="0">
              <a:solidFill>
                <a:schemeClr val="dk1"/>
              </a:solidFill>
              <a:effectLst/>
              <a:latin typeface="+mn-lt"/>
              <a:ea typeface="+mn-ea"/>
              <a:cs typeface="+mn-cs"/>
            </a:rPr>
            <a:t> the </a:t>
          </a:r>
          <a:r>
            <a:rPr lang="en-US" sz="1100" b="0" i="0">
              <a:solidFill>
                <a:schemeClr val="dk1"/>
              </a:solidFill>
              <a:effectLst/>
              <a:latin typeface="+mn-lt"/>
              <a:ea typeface="+mn-ea"/>
              <a:cs typeface="+mn-cs"/>
            </a:rPr>
            <a:t>'Resources' tab for</a:t>
          </a:r>
          <a:r>
            <a:rPr lang="en-US" sz="1100" b="0" i="0" baseline="0">
              <a:solidFill>
                <a:schemeClr val="dk1"/>
              </a:solidFill>
              <a:effectLst/>
              <a:latin typeface="+mn-lt"/>
              <a:ea typeface="+mn-ea"/>
              <a:cs typeface="+mn-cs"/>
            </a:rPr>
            <a:t> links to useful information on improving habitat characteristics. </a:t>
          </a:r>
        </a:p>
        <a:p>
          <a:pPr rtl="0" eaLnBrk="1" fontAlgn="auto" latinLnBrk="0" hangingPunct="1"/>
          <a:endParaRPr lang="en-US">
            <a:effectLst/>
          </a:endParaRPr>
        </a:p>
        <a:p>
          <a:pPr eaLnBrk="1" fontAlgn="auto" latinLnBrk="0" hangingPunct="1"/>
          <a:r>
            <a:rPr lang="en-US" sz="1100" b="1" baseline="0">
              <a:solidFill>
                <a:schemeClr val="dk1"/>
              </a:solidFill>
              <a:effectLst/>
              <a:latin typeface="+mn-lt"/>
              <a:ea typeface="+mn-ea"/>
              <a:cs typeface="+mn-cs"/>
            </a:rPr>
            <a:t>Who is this Tool for?</a:t>
          </a:r>
          <a:endParaRPr lang="en-US">
            <a:effectLst/>
          </a:endParaRPr>
        </a:p>
        <a:p>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Tool is intended to be used by land managers or other individuals who are familiar with the needs of the desert tortoise and are preparing or considering restoration projects for the sake of the desert tortoise, specifially in the Western Mojave Desert. Restoring habitat for the desert tortoise has many considerations and this Tool is not intended to be used for deciding where restoration should take place or what restoration actions should occur. Rather, this Tool is meant to provide guidance and support the decision making process so land managers can more efficiently focus their efforts.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a:effectLst/>
          </a:endParaRPr>
        </a:p>
        <a:p>
          <a:r>
            <a:rPr lang="en-US" sz="1100" b="1">
              <a:solidFill>
                <a:schemeClr val="dk1"/>
              </a:solidFill>
              <a:effectLst/>
              <a:latin typeface="+mn-lt"/>
              <a:ea typeface="+mn-ea"/>
              <a:cs typeface="+mn-cs"/>
            </a:rPr>
            <a:t>Where should</a:t>
          </a:r>
          <a:r>
            <a:rPr lang="en-US" sz="1100" b="1" baseline="0">
              <a:solidFill>
                <a:schemeClr val="dk1"/>
              </a:solidFill>
              <a:effectLst/>
              <a:latin typeface="+mn-lt"/>
              <a:ea typeface="+mn-ea"/>
              <a:cs typeface="+mn-cs"/>
            </a:rPr>
            <a:t> this Tool be used?</a:t>
          </a:r>
          <a:endParaRPr lang="en-US">
            <a:effectLst/>
          </a:endParaRPr>
        </a:p>
        <a:p>
          <a:r>
            <a:rPr lang="en-US" sz="1100" b="0" baseline="0">
              <a:solidFill>
                <a:schemeClr val="dk1"/>
              </a:solidFill>
              <a:effectLst/>
              <a:latin typeface="+mn-lt"/>
              <a:ea typeface="+mn-ea"/>
              <a:cs typeface="+mn-cs"/>
            </a:rPr>
            <a:t>This Tool is intended for use in the Western Mojave Recovery Unit as defined in the 2011 Revised Recovery Plan for the Desert Tortoise (USFWS 2011). While some of the habitat considerations in this Tool can be applied more broadly to other areas of desert tortoise habitat, the specific needs of desert tortoise habitat are different in other recovery units and the Tool was not developed to be used in those areas. </a:t>
          </a:r>
        </a:p>
        <a:p>
          <a:endParaRPr lang="en-US">
            <a:effectLst/>
          </a:endParaRPr>
        </a:p>
        <a:p>
          <a:r>
            <a:rPr lang="en-US" sz="1100" b="1" baseline="0">
              <a:solidFill>
                <a:schemeClr val="dk1"/>
              </a:solidFill>
              <a:effectLst/>
              <a:latin typeface="+mn-lt"/>
              <a:ea typeface="+mn-ea"/>
              <a:cs typeface="+mn-cs"/>
            </a:rPr>
            <a:t>How do I get started?</a:t>
          </a:r>
          <a:endParaRPr lang="en-US">
            <a:effectLst/>
          </a:endParaRPr>
        </a:p>
        <a:p>
          <a:r>
            <a:rPr lang="en-US" sz="1100" b="0" baseline="0">
              <a:solidFill>
                <a:schemeClr val="dk1"/>
              </a:solidFill>
              <a:effectLst/>
              <a:latin typeface="+mn-lt"/>
              <a:ea typeface="+mn-ea"/>
              <a:cs typeface="+mn-cs"/>
            </a:rPr>
            <a:t>If you would like to use this Tool for your restoration project, navigate to the 'Habitat Assessment' tab and start by </a:t>
          </a:r>
          <a:r>
            <a:rPr lang="en-US" sz="1100" b="0" i="0" baseline="0">
              <a:solidFill>
                <a:schemeClr val="dk1"/>
              </a:solidFill>
              <a:effectLst/>
              <a:latin typeface="+mn-lt"/>
              <a:ea typeface="+mn-ea"/>
              <a:cs typeface="+mn-cs"/>
            </a:rPr>
            <a:t>choosing </a:t>
          </a:r>
          <a:r>
            <a:rPr lang="en-US" sz="1100" b="0" i="0">
              <a:solidFill>
                <a:schemeClr val="dk1"/>
              </a:solidFill>
              <a:effectLst/>
              <a:latin typeface="+mn-lt"/>
              <a:ea typeface="+mn-ea"/>
              <a:cs typeface="+mn-cs"/>
            </a:rPr>
            <a:t>the</a:t>
          </a:r>
          <a:r>
            <a:rPr lang="en-US" sz="1100" b="0" i="0" baseline="0">
              <a:solidFill>
                <a:schemeClr val="dk1"/>
              </a:solidFill>
              <a:effectLst/>
              <a:latin typeface="+mn-lt"/>
              <a:ea typeface="+mn-ea"/>
              <a:cs typeface="+mn-cs"/>
            </a:rPr>
            <a:t> category (</a:t>
          </a:r>
          <a:r>
            <a:rPr lang="en-US" sz="1100" b="0" i="0">
              <a:solidFill>
                <a:schemeClr val="dk1"/>
              </a:solidFill>
              <a:effectLst/>
              <a:latin typeface="+mn-lt"/>
              <a:ea typeface="+mn-ea"/>
              <a:cs typeface="+mn-cs"/>
            </a:rPr>
            <a:t>“Poor”, “Fair”, “Good”,</a:t>
          </a:r>
          <a:r>
            <a:rPr lang="en-US" sz="1100" b="0" i="0" baseline="0">
              <a:solidFill>
                <a:schemeClr val="dk1"/>
              </a:solidFill>
              <a:effectLst/>
              <a:latin typeface="+mn-lt"/>
              <a:ea typeface="+mn-ea"/>
              <a:cs typeface="+mn-cs"/>
            </a:rPr>
            <a:t> or "Unknown"</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that </a:t>
          </a:r>
          <a:r>
            <a:rPr lang="en-US" sz="1100" b="0" i="0">
              <a:solidFill>
                <a:schemeClr val="dk1"/>
              </a:solidFill>
              <a:effectLst/>
              <a:latin typeface="+mn-lt"/>
              <a:ea typeface="+mn-ea"/>
              <a:cs typeface="+mn-cs"/>
            </a:rPr>
            <a:t>best describes</a:t>
          </a:r>
          <a:r>
            <a:rPr lang="en-US" sz="1100" b="0" i="0" baseline="0">
              <a:solidFill>
                <a:schemeClr val="dk1"/>
              </a:solidFill>
              <a:effectLst/>
              <a:latin typeface="+mn-lt"/>
              <a:ea typeface="+mn-ea"/>
              <a:cs typeface="+mn-cs"/>
            </a:rPr>
            <a:t> the present condition at </a:t>
          </a:r>
          <a:r>
            <a:rPr lang="en-US" sz="1100" b="0" i="0">
              <a:solidFill>
                <a:schemeClr val="dk1"/>
              </a:solidFill>
              <a:effectLst/>
              <a:latin typeface="+mn-lt"/>
              <a:ea typeface="+mn-ea"/>
              <a:cs typeface="+mn-cs"/>
            </a:rPr>
            <a:t>your site</a:t>
          </a:r>
          <a:r>
            <a:rPr lang="en-US" sz="1100" b="0" i="0" baseline="0">
              <a:solidFill>
                <a:schemeClr val="dk1"/>
              </a:solidFill>
              <a:effectLst/>
              <a:latin typeface="+mn-lt"/>
              <a:ea typeface="+mn-ea"/>
              <a:cs typeface="+mn-cs"/>
            </a:rPr>
            <a:t> for each of the 18 habitat characteristics.</a:t>
          </a:r>
        </a:p>
        <a:p>
          <a:endParaRPr lang="en-US" sz="1100" b="0" i="0" baseline="0">
            <a:solidFill>
              <a:schemeClr val="dk1"/>
            </a:solidFill>
            <a:effectLst/>
            <a:latin typeface="+mn-lt"/>
            <a:ea typeface="+mn-ea"/>
            <a:cs typeface="+mn-cs"/>
          </a:endParaRPr>
        </a:p>
        <a:p>
          <a:endParaRPr lang="en-US">
            <a:effectLst/>
          </a:endParaRPr>
        </a:p>
      </xdr:txBody>
    </xdr:sp>
    <xdr:clientData/>
  </xdr:twoCellAnchor>
  <xdr:twoCellAnchor editAs="oneCell">
    <xdr:from>
      <xdr:col>4</xdr:col>
      <xdr:colOff>304801</xdr:colOff>
      <xdr:row>32</xdr:row>
      <xdr:rowOff>1</xdr:rowOff>
    </xdr:from>
    <xdr:to>
      <xdr:col>6</xdr:col>
      <xdr:colOff>523875</xdr:colOff>
      <xdr:row>39</xdr:row>
      <xdr:rowOff>40161</xdr:rowOff>
    </xdr:to>
    <xdr:pic>
      <xdr:nvPicPr>
        <xdr:cNvPr id="4" name="Shape 93"/>
        <xdr:cNvPicPr preferRelativeResize="0"/>
      </xdr:nvPicPr>
      <xdr:blipFill rotWithShape="1">
        <a:blip xmlns:r="http://schemas.openxmlformats.org/officeDocument/2006/relationships" r:embed="rId1">
          <a:alphaModFix/>
        </a:blip>
        <a:srcRect/>
        <a:stretch/>
      </xdr:blipFill>
      <xdr:spPr>
        <a:xfrm>
          <a:off x="2667001" y="6096001"/>
          <a:ext cx="1400174" cy="1373660"/>
        </a:xfrm>
        <a:prstGeom prst="rect">
          <a:avLst/>
        </a:prstGeom>
        <a:noFill/>
        <a:ln>
          <a:noFill/>
        </a:ln>
      </xdr:spPr>
    </xdr:pic>
    <xdr:clientData/>
  </xdr:twoCellAnchor>
  <xdr:twoCellAnchor editAs="oneCell">
    <xdr:from>
      <xdr:col>8</xdr:col>
      <xdr:colOff>285752</xdr:colOff>
      <xdr:row>32</xdr:row>
      <xdr:rowOff>66676</xdr:rowOff>
    </xdr:from>
    <xdr:to>
      <xdr:col>10</xdr:col>
      <xdr:colOff>428625</xdr:colOff>
      <xdr:row>39</xdr:row>
      <xdr:rowOff>85726</xdr:rowOff>
    </xdr:to>
    <xdr:pic>
      <xdr:nvPicPr>
        <xdr:cNvPr id="5" name="Shape 511"/>
        <xdr:cNvPicPr preferRelativeResize="0"/>
      </xdr:nvPicPr>
      <xdr:blipFill rotWithShape="1">
        <a:blip xmlns:r="http://schemas.openxmlformats.org/officeDocument/2006/relationships" r:embed="rId2">
          <a:alphaModFix/>
        </a:blip>
        <a:srcRect/>
        <a:stretch/>
      </xdr:blipFill>
      <xdr:spPr>
        <a:xfrm>
          <a:off x="5010152" y="6162676"/>
          <a:ext cx="1323973"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197756</xdr:colOff>
      <xdr:row>40</xdr:row>
      <xdr:rowOff>141289</xdr:rowOff>
    </xdr:from>
    <xdr:to>
      <xdr:col>21</xdr:col>
      <xdr:colOff>457200</xdr:colOff>
      <xdr:row>76</xdr:row>
      <xdr:rowOff>57150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157162</xdr:colOff>
      <xdr:row>2</xdr:row>
      <xdr:rowOff>173037</xdr:rowOff>
    </xdr:from>
    <xdr:to>
      <xdr:col>21</xdr:col>
      <xdr:colOff>476250</xdr:colOff>
      <xdr:row>38</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234043</xdr:colOff>
      <xdr:row>2</xdr:row>
      <xdr:rowOff>142875</xdr:rowOff>
    </xdr:from>
    <xdr:to>
      <xdr:col>41</xdr:col>
      <xdr:colOff>495300</xdr:colOff>
      <xdr:row>38</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254453</xdr:colOff>
      <xdr:row>40</xdr:row>
      <xdr:rowOff>180975</xdr:rowOff>
    </xdr:from>
    <xdr:to>
      <xdr:col>41</xdr:col>
      <xdr:colOff>476250</xdr:colOff>
      <xdr:row>76</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514350</xdr:colOff>
      <xdr:row>1</xdr:row>
      <xdr:rowOff>9523</xdr:rowOff>
    </xdr:from>
    <xdr:to>
      <xdr:col>13</xdr:col>
      <xdr:colOff>66675</xdr:colOff>
      <xdr:row>65</xdr:row>
      <xdr:rowOff>161925</xdr:rowOff>
    </xdr:to>
    <xdr:sp macro="" textlink="">
      <xdr:nvSpPr>
        <xdr:cNvPr id="2" name="TextBox 1"/>
        <xdr:cNvSpPr txBox="1"/>
      </xdr:nvSpPr>
      <xdr:spPr>
        <a:xfrm>
          <a:off x="514350" y="200023"/>
          <a:ext cx="7477125" cy="12344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Resources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The</a:t>
          </a:r>
          <a:r>
            <a:rPr lang="en-US" sz="1100" b="0" i="0" baseline="0">
              <a:solidFill>
                <a:schemeClr val="dk1"/>
              </a:solidFill>
              <a:effectLst/>
              <a:latin typeface="+mn-lt"/>
              <a:ea typeface="+mn-ea"/>
              <a:cs typeface="+mn-cs"/>
            </a:rPr>
            <a:t> resources provided below are links to information on improving habitat charactersitcs. These links are intended to </a:t>
          </a:r>
          <a:r>
            <a:rPr lang="en-US" sz="1100" b="0" i="0">
              <a:solidFill>
                <a:schemeClr val="dk1"/>
              </a:solidFill>
              <a:effectLst/>
              <a:latin typeface="+mn-lt"/>
              <a:ea typeface="+mn-ea"/>
              <a:cs typeface="+mn-cs"/>
            </a:rPr>
            <a:t>to help land managers figure out</a:t>
          </a:r>
          <a:r>
            <a:rPr lang="en-US" sz="1100" b="0" i="0" baseline="0">
              <a:solidFill>
                <a:schemeClr val="dk1"/>
              </a:solidFill>
              <a:effectLst/>
              <a:latin typeface="+mn-lt"/>
              <a:ea typeface="+mn-ea"/>
              <a:cs typeface="+mn-cs"/>
            </a:rPr>
            <a:t> the next steps for proceeding with their restoration project. These links do not represent a comprehensive list, but instead, are suggested as a starting point for relavent resources for improving desert tortoise habitat. </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Also, considerable overlap may exist between categories, the conditions of habitat characteristics, and the management actions that should be considered. For example, invasive plant species may be associated with past disturbances and are known to compete with native plant communities. Management actions taken may both decrease threats and enhance native forbs. With this overlap in mind, all actions sugggested are meant to either restore and reestablish physical and biological features or decrease threats; these actions will vary based on the site's disturbance history.    </a:t>
          </a:r>
          <a:endParaRPr lang="en-US" sz="1100" b="1"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Biological Features</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i="0">
            <a:solidFill>
              <a:schemeClr val="dk1"/>
            </a:solidFill>
            <a:effectLst/>
            <a:latin typeface="+mn-lt"/>
            <a:ea typeface="+mn-ea"/>
            <a:cs typeface="+mn-cs"/>
          </a:endParaRPr>
        </a:p>
        <a:p>
          <a:r>
            <a:rPr lang="en-US" sz="1100" b="0" i="0">
              <a:solidFill>
                <a:schemeClr val="dk1"/>
              </a:solidFill>
              <a:effectLst/>
              <a:latin typeface="+mn-lt"/>
              <a:ea typeface="+mn-ea"/>
              <a:cs typeface="+mn-cs"/>
            </a:rPr>
            <a:t>1. Abella SR, Chiquoine LP, Engel EC, Kleinick KE, Edwards FE. 2015. Enhancing quality of desert tortoise habitat:</a:t>
          </a:r>
        </a:p>
        <a:p>
          <a:r>
            <a:rPr lang="en-US" sz="1100" b="0" i="0">
              <a:solidFill>
                <a:schemeClr val="dk1"/>
              </a:solidFill>
              <a:effectLst/>
              <a:latin typeface="+mn-lt"/>
              <a:ea typeface="+mn-ea"/>
              <a:cs typeface="+mn-cs"/>
            </a:rPr>
            <a:t>augmenting native forage and cover plants.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Journal of Fish and Wildlife Management</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6(2): 278–289</a:t>
          </a:r>
        </a:p>
        <a:p>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2.</a:t>
          </a:r>
          <a:r>
            <a:rPr lang="en-US" sz="1100" b="0" i="0" baseline="0">
              <a:solidFill>
                <a:schemeClr val="dk1"/>
              </a:solidFill>
              <a:effectLst/>
              <a:latin typeface="+mn-lt"/>
              <a:ea typeface="+mn-ea"/>
              <a:cs typeface="+mn-cs"/>
            </a:rPr>
            <a:t> </a:t>
          </a:r>
          <a:r>
            <a:rPr lang="en-US" sz="1100">
              <a:solidFill>
                <a:schemeClr val="dk1"/>
              </a:solidFill>
              <a:effectLst/>
              <a:latin typeface="+mn-lt"/>
              <a:ea typeface="+mn-ea"/>
              <a:cs typeface="+mn-cs"/>
            </a:rPr>
            <a:t>Abella,</a:t>
          </a:r>
          <a:r>
            <a:rPr lang="en-US" sz="1100" baseline="0">
              <a:solidFill>
                <a:schemeClr val="dk1"/>
              </a:solidFill>
              <a:effectLst/>
              <a:latin typeface="+mn-lt"/>
              <a:ea typeface="+mn-ea"/>
              <a:cs typeface="+mn-cs"/>
            </a:rPr>
            <a:t> S.R. and K.H. Berry. 2016. Enhancing and restoring habitat for the desert tortoise. </a:t>
          </a:r>
          <a:r>
            <a:rPr lang="en-US" sz="1100" i="1" baseline="0">
              <a:solidFill>
                <a:schemeClr val="dk1"/>
              </a:solidFill>
              <a:effectLst/>
              <a:latin typeface="+mn-lt"/>
              <a:ea typeface="+mn-ea"/>
              <a:cs typeface="+mn-cs"/>
            </a:rPr>
            <a:t>Journal of Fish and Wildlife Management  </a:t>
          </a:r>
          <a:r>
            <a:rPr lang="en-US" sz="1100" i="0" baseline="0">
              <a:solidFill>
                <a:schemeClr val="dk1"/>
              </a:solidFill>
              <a:effectLst/>
              <a:latin typeface="+mn-lt"/>
              <a:ea typeface="+mn-ea"/>
              <a:cs typeface="+mn-cs"/>
            </a:rPr>
            <a:t>7: 255-279</a:t>
          </a:r>
          <a:endParaRPr lang="en-US" sz="11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i="0" baseline="0">
            <a:solidFill>
              <a:srgbClr val="FF0000"/>
            </a:solidFill>
            <a:effectLst/>
            <a:latin typeface="+mn-lt"/>
            <a:ea typeface="+mn-ea"/>
            <a:cs typeface="+mn-cs"/>
          </a:endParaRPr>
        </a:p>
        <a:p>
          <a:pPr rtl="0" eaLnBrk="1" fontAlgn="auto" latinLnBrk="0" hangingPunct="1"/>
          <a:r>
            <a:rPr lang="en-US" sz="1100" b="0" i="0">
              <a:solidFill>
                <a:schemeClr val="dk1"/>
              </a:solidFill>
              <a:effectLst/>
              <a:latin typeface="+mn-lt"/>
              <a:ea typeface="+mn-ea"/>
              <a:cs typeface="+mn-cs"/>
            </a:rPr>
            <a:t>3. Best Management Practices for Enhancing</a:t>
          </a:r>
          <a:r>
            <a:rPr lang="en-US" sz="1100" b="0" i="0" baseline="0">
              <a:solidFill>
                <a:schemeClr val="dk1"/>
              </a:solidFill>
              <a:effectLst/>
              <a:latin typeface="+mn-lt"/>
              <a:ea typeface="+mn-ea"/>
              <a:cs typeface="+mn-cs"/>
            </a:rPr>
            <a:t> Forage:</a:t>
          </a:r>
          <a:endParaRPr lang="en-US">
            <a:effectLst/>
          </a:endParaRPr>
        </a:p>
        <a:p>
          <a:pPr rtl="0" eaLnBrk="1" fontAlgn="auto" latinLnBrk="0" hangingPunct="1"/>
          <a:r>
            <a:rPr lang="en-US" sz="1100" b="0" i="0">
              <a:solidFill>
                <a:schemeClr val="dk1"/>
              </a:solidFill>
              <a:effectLst/>
              <a:latin typeface="+mn-lt"/>
              <a:ea typeface="+mn-ea"/>
              <a:cs typeface="+mn-cs"/>
            </a:rPr>
            <a:t>http://www.deserttortoise.org/BMP_factsheets/BMP_fact_sheet_2_forage.pdf</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4. Best Management Practices for Restoring</a:t>
          </a:r>
          <a:r>
            <a:rPr lang="en-US" sz="1100" b="0" i="0" baseline="0">
              <a:solidFill>
                <a:schemeClr val="dk1"/>
              </a:solidFill>
              <a:effectLst/>
              <a:latin typeface="+mn-lt"/>
              <a:ea typeface="+mn-ea"/>
              <a:cs typeface="+mn-cs"/>
            </a:rPr>
            <a:t> Perennial Plants:     </a:t>
          </a:r>
          <a:r>
            <a:rPr lang="en-US" sz="1100" b="0" i="0">
              <a:solidFill>
                <a:schemeClr val="dk1"/>
              </a:solidFill>
              <a:effectLst/>
              <a:latin typeface="+mn-lt"/>
              <a:ea typeface="+mn-ea"/>
              <a:cs typeface="+mn-cs"/>
            </a:rPr>
            <a:t>http://www.deserttortoise.org/BMP_factsheets/BMP_fact_sheet_1_restore_perennials.pdf</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5. DeFalco, L.A., Esque, T.C., Nicklas, M.B., and Kane, J.M., 2012, Supplementing seed banks to rehabilitate disturbed Mojave Desert shrublands—Where do all the seeds go?: Restoration Ecology, v. 20, p. 85–94.</a:t>
          </a:r>
          <a:endParaRPr lang="en-US" sz="1100" b="0" i="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a:solidFill>
                <a:sysClr val="windowText" lastClr="000000"/>
              </a:solidFill>
              <a:effectLst/>
              <a:latin typeface="+mn-lt"/>
              <a:ea typeface="+mn-ea"/>
              <a:cs typeface="+mn-cs"/>
            </a:rPr>
            <a:t>6. DeFalco, L.A., Fernandez, G.C.J., and Nowak, R.S., 2007, Variation in the establishment of a non-native</a:t>
          </a:r>
          <a:r>
            <a:rPr lang="en-US" sz="1100" b="0" i="0" baseline="0">
              <a:solidFill>
                <a:sysClr val="windowText" lastClr="000000"/>
              </a:solidFill>
              <a:effectLst/>
              <a:latin typeface="+mn-lt"/>
              <a:ea typeface="+mn-ea"/>
              <a:cs typeface="+mn-cs"/>
            </a:rPr>
            <a:t> </a:t>
          </a:r>
          <a:r>
            <a:rPr lang="en-US" sz="1100" b="0" i="0">
              <a:solidFill>
                <a:sysClr val="windowText" lastClr="000000"/>
              </a:solidFill>
              <a:effectLst/>
              <a:latin typeface="+mn-lt"/>
              <a:ea typeface="+mn-ea"/>
              <a:cs typeface="+mn-cs"/>
            </a:rPr>
            <a:t>annual grass influences competitive </a:t>
          </a:r>
          <a:r>
            <a:rPr lang="en-US" sz="1100" b="0" i="0">
              <a:solidFill>
                <a:schemeClr val="dk1"/>
              </a:solidFill>
              <a:effectLst/>
              <a:latin typeface="+mn-lt"/>
              <a:ea typeface="+mn-ea"/>
              <a:cs typeface="+mn-cs"/>
            </a:rPr>
            <a:t>interactions with Mojave Desert perennials: Biological Invasions, v. 9,</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p. 293–307.</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7. Salo, L.F., 2004, Population dynamics of red brome (Bromus madritensis subsp rubens)—Times for concern, opportunities for management: Journal of Arid Environments, v. 57, p. 291–296.</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Physical</a:t>
          </a:r>
          <a:r>
            <a:rPr lang="en-US" sz="1100" b="1" i="0" baseline="0">
              <a:solidFill>
                <a:schemeClr val="dk1"/>
              </a:solidFill>
              <a:effectLst/>
              <a:latin typeface="+mn-lt"/>
              <a:ea typeface="+mn-ea"/>
              <a:cs typeface="+mn-cs"/>
            </a:rPr>
            <a:t> Features</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1. Best Management Practices for Salvaging Topsoil:</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http://www.deserttortoise.org/BMP_factsheets/BMP_fact_sheet_3_topsoil.pdf</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Threats</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1. </a:t>
          </a:r>
          <a:r>
            <a:rPr lang="en-US" sz="1100" b="0">
              <a:solidFill>
                <a:schemeClr val="dk1"/>
              </a:solidFill>
              <a:effectLst/>
              <a:latin typeface="+mn-lt"/>
              <a:ea typeface="+mn-ea"/>
              <a:cs typeface="+mn-cs"/>
            </a:rPr>
            <a:t>Berry, K.H., Lyren, L.M., Yee, J.L.</a:t>
          </a:r>
          <a:r>
            <a:rPr lang="en-US" sz="1100" b="0" baseline="0">
              <a:solidFill>
                <a:schemeClr val="dk1"/>
              </a:solidFill>
              <a:effectLst/>
              <a:latin typeface="+mn-lt"/>
              <a:ea typeface="+mn-ea"/>
              <a:cs typeface="+mn-cs"/>
            </a:rPr>
            <a:t>, and T.Y. Bailey. 2014. Protection benefits desert tortoise (</a:t>
          </a:r>
          <a:r>
            <a:rPr lang="en-US" sz="1100" b="0" i="1" baseline="0">
              <a:solidFill>
                <a:schemeClr val="dk1"/>
              </a:solidFill>
              <a:effectLst/>
              <a:latin typeface="+mn-lt"/>
              <a:ea typeface="+mn-ea"/>
              <a:cs typeface="+mn-cs"/>
            </a:rPr>
            <a:t>Gopherus agassizii</a:t>
          </a:r>
          <a:r>
            <a:rPr lang="en-US" sz="1100" b="0" i="0" baseline="0">
              <a:solidFill>
                <a:schemeClr val="dk1"/>
              </a:solidFill>
              <a:effectLst/>
              <a:latin typeface="+mn-lt"/>
              <a:ea typeface="+mn-ea"/>
              <a:cs typeface="+mn-cs"/>
            </a:rPr>
            <a:t>) abundance: the influence of three management strategies on a threatened species. </a:t>
          </a:r>
          <a:r>
            <a:rPr lang="en-US" sz="1100" b="0" i="1" baseline="0">
              <a:solidFill>
                <a:schemeClr val="dk1"/>
              </a:solidFill>
              <a:effectLst/>
              <a:latin typeface="+mn-lt"/>
              <a:ea typeface="+mn-ea"/>
              <a:cs typeface="+mn-cs"/>
            </a:rPr>
            <a:t>Herpetological Monographs</a:t>
          </a:r>
          <a:r>
            <a:rPr lang="en-US" sz="1100" b="0" i="0" baseline="0">
              <a:solidFill>
                <a:schemeClr val="dk1"/>
              </a:solidFill>
              <a:effectLst/>
              <a:latin typeface="+mn-lt"/>
              <a:ea typeface="+mn-ea"/>
              <a:cs typeface="+mn-cs"/>
            </a:rPr>
            <a:t> 28: 66-92</a:t>
          </a:r>
          <a:endParaRPr lang="en-US" sz="1100" b="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i="0" baseline="0">
            <a:solidFill>
              <a:schemeClr val="dk1"/>
            </a:solidFill>
            <a:effectLst/>
            <a:latin typeface="+mn-lt"/>
            <a:ea typeface="+mn-ea"/>
            <a:cs typeface="+mn-cs"/>
          </a:endParaRPr>
        </a:p>
        <a:p>
          <a:pPr rtl="0" eaLnBrk="1" fontAlgn="auto" latinLnBrk="0" hangingPunct="1"/>
          <a:r>
            <a:rPr lang="en-US" sz="1100" b="0" i="0" baseline="0">
              <a:solidFill>
                <a:schemeClr val="dk1"/>
              </a:solidFill>
              <a:effectLst/>
              <a:latin typeface="+mn-lt"/>
              <a:ea typeface="+mn-ea"/>
              <a:cs typeface="+mn-cs"/>
            </a:rPr>
            <a:t>2. Best Management Practices for Reducing the Impact of Roads</a:t>
          </a:r>
          <a:endParaRPr lang="en-US">
            <a:effectLst/>
          </a:endParaRPr>
        </a:p>
        <a:p>
          <a:pPr rtl="0" eaLnBrk="1" fontAlgn="auto" latinLnBrk="0" hangingPunct="1"/>
          <a:r>
            <a:rPr lang="en-US" sz="1100" b="0" i="0" baseline="0">
              <a:solidFill>
                <a:schemeClr val="dk1"/>
              </a:solidFill>
              <a:effectLst/>
              <a:latin typeface="+mn-lt"/>
              <a:ea typeface="+mn-ea"/>
              <a:cs typeface="+mn-cs"/>
            </a:rPr>
            <a:t>http://www.deserttortoise.org/BMP_factsheets/BMP_fact_sheet_5_roads.pdf</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3. Brooks, M.L., 1995, Benefits of protective fencing to plant and rodent communities of the western Mojave Desert, California: Environmental Management, v. 19, p. 65–74.</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4. Keith, K., Berry, K.H., and Weigand, J.F., 2008, When desert tortoises are rare—Testing a new protocol for assessing status: California Fish and Game, v. 94, p. 75–97.Heaton et al 2008b</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5. Federal Agency Raven Management Considerations:</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https://www.fws.gov/carlsbad/PalmSprings/DesertTortoise/Raven%20EA%20Final%203-08.pdf</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http://www.nfwf.org/raven/Pages/home.aspx</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Disturbance History</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1. Best Management Practices for Rehabilitating</a:t>
          </a:r>
          <a:r>
            <a:rPr lang="en-US" sz="1100" b="0" i="0" baseline="0">
              <a:solidFill>
                <a:schemeClr val="dk1"/>
              </a:solidFill>
              <a:effectLst/>
              <a:latin typeface="+mn-lt"/>
              <a:ea typeface="+mn-ea"/>
              <a:cs typeface="+mn-cs"/>
            </a:rPr>
            <a:t> Sever Disturbance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http://www.deserttortoise.org/BMP_factsheets/BMP_fact_sheet_4_severe_disturbance.pdf</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a:solidFill>
                <a:sysClr val="windowText" lastClr="000000"/>
              </a:solidFill>
              <a:effectLst/>
              <a:latin typeface="+mn-lt"/>
              <a:ea typeface="+mn-ea"/>
              <a:cs typeface="+mn-cs"/>
            </a:rPr>
            <a:t>2.</a:t>
          </a:r>
          <a:r>
            <a:rPr lang="en-US" sz="1100" b="0" i="0" baseline="0">
              <a:solidFill>
                <a:sysClr val="windowText" lastClr="000000"/>
              </a:solidFill>
              <a:effectLst/>
              <a:latin typeface="+mn-lt"/>
              <a:ea typeface="+mn-ea"/>
              <a:cs typeface="+mn-cs"/>
            </a:rPr>
            <a:t> Brooks, M.L., 2012, Effects of high fire frequency in creosote bush scrub vegetation of the Mojave Desert: International Journal of Wildland Fire, v. 21, p. 61–68.</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3. Brooks, M.L., and Berry, K.H., 2006, Dominance and environmental correlates of alien annual plants in the</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Mojave Desert, USA: Journal of Arid Environments, v. 67, p. 100–124.</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4. Brooks, M.L., and Esque, T.C., 2002, Alien plants and fire in desert tortoise (Gopherus agassizii) habitat of the Mojave and Colorado Deserts: Chelonian Conservation and Biology, v. 4, p. 330–340.</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xdr:txBody>
    </xdr:sp>
    <xdr:clientData/>
  </xdr:twoCellAnchor>
</xdr:wsDr>
</file>

<file path=xl/tables/table1.xml><?xml version="1.0" encoding="utf-8"?>
<table xmlns="http://schemas.openxmlformats.org/spreadsheetml/2006/main" id="1" name="Table1" displayName="Table1" ref="D51:E66" headerRowCount="0" totalsRowShown="0" headerRowDxfId="5" dataDxfId="4">
  <tableColumns count="2">
    <tableColumn id="1" name="Column1" headerRowDxfId="3" dataDxfId="2">
      <calculatedColumnFormula>D44</calculatedColumnFormula>
    </tableColumn>
    <tableColumn id="2" name="Column2" headerRowDxfId="1"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workbookViewId="0">
      <selection activeCell="C42" sqref="C42"/>
    </sheetView>
  </sheetViews>
  <sheetFormatPr defaultColWidth="8.85546875" defaultRowHeight="15" x14ac:dyDescent="0.25"/>
  <sheetData/>
  <sheetProtection algorithmName="SHA-512" hashValue="tkZY/Jj96qFZlvHedZbChkxM4A2vzd86bvhv3iwxehOfGBc0g2g+8+tNHiwf72Sr/L8FnIoq9gF3R+w/9eysXg==" saltValue="SOomEwMf5Q8452b8kr0u7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M28"/>
  <sheetViews>
    <sheetView zoomScale="90" zoomScaleNormal="90" zoomScalePageLayoutView="90" workbookViewId="0">
      <selection activeCell="G5" sqref="G5"/>
    </sheetView>
  </sheetViews>
  <sheetFormatPr defaultColWidth="8.85546875" defaultRowHeight="15" x14ac:dyDescent="0.25"/>
  <cols>
    <col min="1" max="1" width="1.85546875" style="85" customWidth="1"/>
    <col min="2" max="2" width="17.28515625" style="85" customWidth="1"/>
    <col min="3" max="4" width="38.140625" style="85" customWidth="1"/>
    <col min="5" max="5" width="39.28515625" style="85" customWidth="1"/>
    <col min="6" max="6" width="5" style="85" customWidth="1"/>
    <col min="7" max="7" width="17.28515625" style="142" customWidth="1"/>
    <col min="8" max="8" width="5.7109375" style="85" customWidth="1"/>
    <col min="9" max="9" width="34.42578125" style="85" customWidth="1"/>
    <col min="10" max="16384" width="8.85546875" style="85"/>
  </cols>
  <sheetData>
    <row r="2" spans="1:13" ht="15.75" thickBot="1" x14ac:dyDescent="0.3">
      <c r="B2" s="86"/>
      <c r="C2" s="86"/>
      <c r="D2" s="86"/>
      <c r="E2" s="86"/>
      <c r="F2" s="86"/>
      <c r="G2" s="87"/>
      <c r="H2" s="86"/>
      <c r="M2" s="88" t="s">
        <v>76</v>
      </c>
    </row>
    <row r="3" spans="1:13" ht="40.5" customHeight="1" thickBot="1" x14ac:dyDescent="0.3">
      <c r="B3" s="89" t="s">
        <v>33</v>
      </c>
      <c r="C3" s="90" t="s">
        <v>0</v>
      </c>
      <c r="D3" s="91" t="s">
        <v>1</v>
      </c>
      <c r="E3" s="92" t="s">
        <v>22</v>
      </c>
      <c r="F3" s="93"/>
      <c r="G3" s="94" t="s">
        <v>2</v>
      </c>
      <c r="H3" s="93"/>
      <c r="I3" s="95" t="s">
        <v>15</v>
      </c>
      <c r="M3" s="88" t="s">
        <v>31</v>
      </c>
    </row>
    <row r="4" spans="1:13" ht="19.5" customHeight="1" thickBot="1" x14ac:dyDescent="0.3">
      <c r="B4" s="96"/>
      <c r="C4" s="144" t="s">
        <v>10</v>
      </c>
      <c r="D4" s="144"/>
      <c r="E4" s="144"/>
      <c r="F4" s="97"/>
      <c r="G4" s="98"/>
      <c r="H4" s="99"/>
      <c r="I4" s="100"/>
      <c r="M4" s="88" t="s">
        <v>13</v>
      </c>
    </row>
    <row r="5" spans="1:13" ht="110.1" customHeight="1" thickTop="1" x14ac:dyDescent="0.25">
      <c r="B5" s="101" t="s">
        <v>74</v>
      </c>
      <c r="C5" s="102" t="s">
        <v>84</v>
      </c>
      <c r="D5" s="103" t="s">
        <v>85</v>
      </c>
      <c r="E5" s="104" t="s">
        <v>67</v>
      </c>
      <c r="F5" s="105"/>
      <c r="G5" s="60" t="s">
        <v>13</v>
      </c>
      <c r="H5" s="105"/>
      <c r="I5" s="61"/>
      <c r="M5" s="88" t="s">
        <v>14</v>
      </c>
    </row>
    <row r="6" spans="1:13" ht="110.1" customHeight="1" x14ac:dyDescent="0.25">
      <c r="B6" s="101" t="s">
        <v>11</v>
      </c>
      <c r="C6" s="106" t="s">
        <v>55</v>
      </c>
      <c r="D6" s="107" t="s">
        <v>57</v>
      </c>
      <c r="E6" s="108" t="s">
        <v>56</v>
      </c>
      <c r="F6" s="105"/>
      <c r="G6" s="62" t="s">
        <v>13</v>
      </c>
      <c r="H6" s="105"/>
      <c r="I6" s="63"/>
      <c r="M6" s="88" t="s">
        <v>39</v>
      </c>
    </row>
    <row r="7" spans="1:13" ht="110.1" customHeight="1" x14ac:dyDescent="0.25">
      <c r="B7" s="101" t="s">
        <v>12</v>
      </c>
      <c r="C7" s="106" t="s">
        <v>54</v>
      </c>
      <c r="D7" s="107" t="s">
        <v>53</v>
      </c>
      <c r="E7" s="108" t="s">
        <v>52</v>
      </c>
      <c r="F7" s="105"/>
      <c r="G7" s="64" t="s">
        <v>14</v>
      </c>
      <c r="H7" s="105"/>
      <c r="I7" s="63"/>
      <c r="M7" s="109"/>
    </row>
    <row r="8" spans="1:13" ht="110.1" customHeight="1" x14ac:dyDescent="0.25">
      <c r="B8" s="101" t="s">
        <v>25</v>
      </c>
      <c r="C8" s="106" t="s">
        <v>66</v>
      </c>
      <c r="D8" s="107" t="s">
        <v>64</v>
      </c>
      <c r="E8" s="108" t="s">
        <v>65</v>
      </c>
      <c r="F8" s="105"/>
      <c r="G8" s="65" t="s">
        <v>13</v>
      </c>
      <c r="H8" s="105"/>
      <c r="I8" s="63"/>
      <c r="M8" s="109"/>
    </row>
    <row r="9" spans="1:13" ht="110.1" customHeight="1" x14ac:dyDescent="0.25">
      <c r="B9" s="101" t="s">
        <v>20</v>
      </c>
      <c r="C9" s="110" t="s">
        <v>60</v>
      </c>
      <c r="D9" s="107" t="s">
        <v>59</v>
      </c>
      <c r="E9" s="108" t="s">
        <v>58</v>
      </c>
      <c r="F9" s="105"/>
      <c r="G9" s="62" t="s">
        <v>39</v>
      </c>
      <c r="H9" s="105"/>
      <c r="I9" s="63"/>
      <c r="J9" s="109"/>
      <c r="K9" s="109"/>
      <c r="L9" s="109"/>
      <c r="M9" s="109"/>
    </row>
    <row r="10" spans="1:13" ht="110.1" customHeight="1" thickBot="1" x14ac:dyDescent="0.3">
      <c r="B10" s="111" t="s">
        <v>4</v>
      </c>
      <c r="C10" s="112" t="s">
        <v>78</v>
      </c>
      <c r="D10" s="103" t="s">
        <v>80</v>
      </c>
      <c r="E10" s="104" t="s">
        <v>79</v>
      </c>
      <c r="F10" s="105"/>
      <c r="G10" s="66" t="s">
        <v>31</v>
      </c>
      <c r="H10" s="105"/>
      <c r="I10" s="67"/>
      <c r="J10" s="109"/>
      <c r="K10" s="109"/>
    </row>
    <row r="11" spans="1:13" ht="18.75" customHeight="1" thickTop="1" thickBot="1" x14ac:dyDescent="0.3">
      <c r="B11" s="113"/>
      <c r="C11" s="143" t="s">
        <v>24</v>
      </c>
      <c r="D11" s="143"/>
      <c r="E11" s="143"/>
      <c r="F11" s="114"/>
      <c r="G11" s="115"/>
      <c r="H11" s="114"/>
      <c r="I11" s="116"/>
      <c r="M11" s="109"/>
    </row>
    <row r="12" spans="1:13" ht="90" customHeight="1" thickTop="1" x14ac:dyDescent="0.25">
      <c r="B12" s="101" t="s">
        <v>70</v>
      </c>
      <c r="C12" s="117" t="s">
        <v>87</v>
      </c>
      <c r="D12" s="107" t="s">
        <v>88</v>
      </c>
      <c r="E12" s="108" t="s">
        <v>86</v>
      </c>
      <c r="F12" s="105"/>
      <c r="G12" s="64" t="s">
        <v>31</v>
      </c>
      <c r="H12" s="105"/>
      <c r="I12" s="68"/>
      <c r="M12" s="109"/>
    </row>
    <row r="13" spans="1:13" ht="90" customHeight="1" x14ac:dyDescent="0.25">
      <c r="B13" s="101" t="s">
        <v>71</v>
      </c>
      <c r="C13" s="106" t="s">
        <v>3</v>
      </c>
      <c r="D13" s="107" t="s">
        <v>62</v>
      </c>
      <c r="E13" s="108" t="s">
        <v>61</v>
      </c>
      <c r="F13" s="105"/>
      <c r="G13" s="69" t="s">
        <v>13</v>
      </c>
      <c r="H13" s="105"/>
      <c r="I13" s="67"/>
      <c r="M13" s="109"/>
    </row>
    <row r="14" spans="1:13" ht="90" customHeight="1" x14ac:dyDescent="0.25">
      <c r="B14" s="101" t="s">
        <v>72</v>
      </c>
      <c r="C14" s="106" t="s">
        <v>83</v>
      </c>
      <c r="D14" s="107" t="s">
        <v>82</v>
      </c>
      <c r="E14" s="118" t="s">
        <v>81</v>
      </c>
      <c r="F14" s="105"/>
      <c r="G14" s="70" t="s">
        <v>31</v>
      </c>
      <c r="H14" s="105"/>
      <c r="I14" s="71"/>
      <c r="M14" s="109"/>
    </row>
    <row r="15" spans="1:13" ht="90" customHeight="1" thickBot="1" x14ac:dyDescent="0.3">
      <c r="B15" s="101" t="s">
        <v>73</v>
      </c>
      <c r="C15" s="119" t="s">
        <v>17</v>
      </c>
      <c r="D15" s="120" t="s">
        <v>63</v>
      </c>
      <c r="E15" s="121" t="s">
        <v>18</v>
      </c>
      <c r="F15" s="105"/>
      <c r="G15" s="66" t="s">
        <v>31</v>
      </c>
      <c r="H15" s="105"/>
      <c r="I15" s="72"/>
      <c r="M15" s="109"/>
    </row>
    <row r="16" spans="1:13" ht="19.5" customHeight="1" thickTop="1" thickBot="1" x14ac:dyDescent="0.3">
      <c r="B16" s="122"/>
      <c r="C16" s="143" t="s">
        <v>32</v>
      </c>
      <c r="D16" s="143"/>
      <c r="E16" s="143"/>
      <c r="F16" s="123"/>
      <c r="G16" s="115"/>
      <c r="H16" s="123"/>
      <c r="I16" s="124"/>
      <c r="M16" s="109"/>
    </row>
    <row r="17" spans="2:13" ht="90" customHeight="1" thickTop="1" x14ac:dyDescent="0.25">
      <c r="B17" s="101" t="s">
        <v>35</v>
      </c>
      <c r="C17" s="102" t="s">
        <v>40</v>
      </c>
      <c r="D17" s="103" t="s">
        <v>41</v>
      </c>
      <c r="E17" s="104" t="s">
        <v>8</v>
      </c>
      <c r="F17" s="125"/>
      <c r="G17" s="73" t="s">
        <v>13</v>
      </c>
      <c r="H17" s="125"/>
      <c r="I17" s="74"/>
      <c r="M17" s="109"/>
    </row>
    <row r="18" spans="2:13" ht="90" customHeight="1" x14ac:dyDescent="0.25">
      <c r="B18" s="101" t="s">
        <v>36</v>
      </c>
      <c r="C18" s="106" t="s">
        <v>42</v>
      </c>
      <c r="D18" s="107" t="s">
        <v>43</v>
      </c>
      <c r="E18" s="108" t="s">
        <v>19</v>
      </c>
      <c r="F18" s="123"/>
      <c r="G18" s="75" t="s">
        <v>31</v>
      </c>
      <c r="H18" s="126"/>
      <c r="I18" s="76"/>
      <c r="M18" s="109"/>
    </row>
    <row r="19" spans="2:13" ht="83.1" customHeight="1" x14ac:dyDescent="0.25">
      <c r="B19" s="101" t="s">
        <v>21</v>
      </c>
      <c r="C19" s="106" t="s">
        <v>28</v>
      </c>
      <c r="D19" s="107" t="s">
        <v>29</v>
      </c>
      <c r="E19" s="108" t="s">
        <v>30</v>
      </c>
      <c r="F19" s="105"/>
      <c r="G19" s="77" t="s">
        <v>13</v>
      </c>
      <c r="H19" s="105"/>
      <c r="I19" s="76"/>
      <c r="J19" s="109"/>
      <c r="K19" s="109"/>
      <c r="L19" s="109"/>
      <c r="M19" s="109"/>
    </row>
    <row r="20" spans="2:13" ht="90" customHeight="1" thickBot="1" x14ac:dyDescent="0.3">
      <c r="B20" s="101" t="s">
        <v>5</v>
      </c>
      <c r="C20" s="106" t="s">
        <v>6</v>
      </c>
      <c r="D20" s="107" t="s">
        <v>7</v>
      </c>
      <c r="E20" s="108" t="s">
        <v>69</v>
      </c>
      <c r="F20" s="105"/>
      <c r="G20" s="78" t="s">
        <v>14</v>
      </c>
      <c r="H20" s="105"/>
      <c r="I20" s="79"/>
      <c r="M20" s="109"/>
    </row>
    <row r="21" spans="2:13" ht="24.75" thickTop="1" thickBot="1" x14ac:dyDescent="0.3">
      <c r="B21" s="122"/>
      <c r="C21" s="143" t="s">
        <v>23</v>
      </c>
      <c r="D21" s="143"/>
      <c r="E21" s="143"/>
      <c r="F21" s="97"/>
      <c r="G21" s="115"/>
      <c r="H21" s="97"/>
      <c r="I21" s="116"/>
      <c r="M21" s="109"/>
    </row>
    <row r="22" spans="2:13" ht="90" customHeight="1" thickTop="1" x14ac:dyDescent="0.25">
      <c r="B22" s="111" t="s">
        <v>9</v>
      </c>
      <c r="C22" s="110" t="s">
        <v>27</v>
      </c>
      <c r="D22" s="127" t="s">
        <v>26</v>
      </c>
      <c r="E22" s="128" t="s">
        <v>51</v>
      </c>
      <c r="F22" s="105"/>
      <c r="G22" s="80" t="s">
        <v>13</v>
      </c>
      <c r="H22" s="105"/>
      <c r="I22" s="81"/>
      <c r="M22" s="109"/>
    </row>
    <row r="23" spans="2:13" ht="83.1" customHeight="1" x14ac:dyDescent="0.25">
      <c r="B23" s="101" t="s">
        <v>37</v>
      </c>
      <c r="C23" s="102" t="s">
        <v>44</v>
      </c>
      <c r="D23" s="103" t="s">
        <v>45</v>
      </c>
      <c r="E23" s="104" t="s">
        <v>46</v>
      </c>
      <c r="F23" s="105"/>
      <c r="G23" s="80" t="s">
        <v>14</v>
      </c>
      <c r="H23" s="105"/>
      <c r="I23" s="82"/>
      <c r="J23" s="109"/>
      <c r="K23" s="109"/>
      <c r="L23" s="109"/>
      <c r="M23" s="109"/>
    </row>
    <row r="24" spans="2:13" ht="83.1" customHeight="1" x14ac:dyDescent="0.25">
      <c r="B24" s="101" t="s">
        <v>38</v>
      </c>
      <c r="C24" s="106" t="s">
        <v>77</v>
      </c>
      <c r="D24" s="107" t="s">
        <v>47</v>
      </c>
      <c r="E24" s="108" t="s">
        <v>48</v>
      </c>
      <c r="F24" s="105"/>
      <c r="G24" s="65" t="s">
        <v>13</v>
      </c>
      <c r="H24" s="105"/>
      <c r="I24" s="63"/>
      <c r="J24" s="109"/>
      <c r="K24" s="109"/>
      <c r="L24" s="109"/>
      <c r="M24" s="109"/>
    </row>
    <row r="25" spans="2:13" ht="83.1" customHeight="1" thickBot="1" x14ac:dyDescent="0.3">
      <c r="B25" s="111" t="s">
        <v>34</v>
      </c>
      <c r="C25" s="112" t="s">
        <v>50</v>
      </c>
      <c r="D25" s="129" t="s">
        <v>68</v>
      </c>
      <c r="E25" s="130" t="s">
        <v>49</v>
      </c>
      <c r="F25" s="131"/>
      <c r="G25" s="83" t="s">
        <v>14</v>
      </c>
      <c r="H25" s="131"/>
      <c r="I25" s="84"/>
      <c r="J25" s="109"/>
      <c r="K25" s="109"/>
      <c r="L25" s="109"/>
      <c r="M25" s="109"/>
    </row>
    <row r="26" spans="2:13" ht="16.5" thickTop="1" thickBot="1" x14ac:dyDescent="0.3">
      <c r="B26" s="132"/>
      <c r="C26" s="133"/>
      <c r="D26" s="134"/>
      <c r="E26" s="135"/>
      <c r="F26" s="136"/>
      <c r="G26" s="137"/>
      <c r="H26" s="138"/>
      <c r="I26" s="139"/>
      <c r="J26" s="109"/>
      <c r="K26" s="109"/>
      <c r="L26" s="109"/>
      <c r="M26" s="109"/>
    </row>
    <row r="27" spans="2:13" x14ac:dyDescent="0.25">
      <c r="G27" s="140"/>
    </row>
    <row r="28" spans="2:13" ht="15.75" x14ac:dyDescent="0.25">
      <c r="B28" s="141" t="s">
        <v>75</v>
      </c>
    </row>
  </sheetData>
  <sheetProtection algorithmName="SHA-512" hashValue="6a47lcGlzzdMZ0oxlW9tteQ/ZcnfE78tRPR/eOq7uk1UomNY7KkPLRclrp1/vBSzV7z/xJM9Fr4t8dQBw3bkFA==" saltValue="FhhNQTJrgQloOT+FmYIuZg==" spinCount="100000" sheet="1" objects="1" scenarios="1"/>
  <protectedRanges>
    <protectedRange sqref="G22:G25" name="Disturbance History"/>
    <protectedRange sqref="G17:G20" name="Threats"/>
    <protectedRange sqref="G12:G15" name="Physical Features"/>
    <protectedRange sqref="G5:G10" name="Biological Factors"/>
  </protectedRanges>
  <mergeCells count="4">
    <mergeCell ref="C21:E21"/>
    <mergeCell ref="C4:E4"/>
    <mergeCell ref="C11:E11"/>
    <mergeCell ref="C16:E16"/>
  </mergeCells>
  <dataValidations count="1">
    <dataValidation type="list" allowBlank="1" showInputMessage="1" showErrorMessage="1" promptTitle="Assess your site:" prompt="Choose which category of Poor, Fair, or Good best matches your site. Choose Unknown if there is not enough information." sqref="G5:G10 G22:G25 G17:G20 G12:G15">
      <formula1>$M$3:$M$6</formula1>
    </dataValidation>
  </dataValidations>
  <pageMargins left="0.7" right="0.7" top="0.75" bottom="0.75" header="0.3" footer="0.3"/>
  <pageSetup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ED9D9B2C-D982-45DB-8142-CAA8340815DB}">
            <xm:f>NOT(ISERROR(SEARCH("Unknown",G1)))</xm:f>
            <xm:f>"Unknown"</xm:f>
            <x14:dxf>
              <fill>
                <gradientFill degree="90">
                  <stop position="0">
                    <color rgb="FFFFFFFF"/>
                  </stop>
                  <stop position="1">
                    <color rgb="FFDBDBDB"/>
                  </stop>
                </gradientFill>
              </fill>
            </x14:dxf>
          </x14:cfRule>
          <x14:cfRule type="containsText" priority="2" operator="containsText" id="{6C427917-CFB2-46A7-B88B-26D6F0A456C5}">
            <xm:f>NOT(ISERROR(SEARCH("Poor",G1)))</xm:f>
            <xm:f>"Poor"</xm:f>
            <x14:dxf>
              <fill>
                <patternFill>
                  <bgColor rgb="FFFF432F"/>
                </patternFill>
              </fill>
            </x14:dxf>
          </x14:cfRule>
          <x14:cfRule type="containsText" priority="3" operator="containsText" id="{087FAA39-891C-4AB0-8618-BE41F5DD3305}">
            <xm:f>NOT(ISERROR(SEARCH("Fair",G1)))</xm:f>
            <xm:f>"Fair"</xm:f>
            <x14:dxf>
              <fill>
                <patternFill>
                  <bgColor rgb="FFFFEB9C"/>
                </patternFill>
              </fill>
            </x14:dxf>
          </x14:cfRule>
          <x14:cfRule type="containsText" priority="4" operator="containsText" id="{28201BB2-B5AE-4F13-AD80-4D8AEB605098}">
            <xm:f>NOT(ISERROR(SEARCH("Good",G1)))</xm:f>
            <xm:f>"Good"</xm:f>
            <x14:dxf>
              <fill>
                <patternFill>
                  <bgColor rgb="FFC6EFCE"/>
                </patternFill>
              </fill>
            </x14:dxf>
          </x14:cfRule>
          <xm:sqref>G30:G1048576 G1:G28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86"/>
  <sheetViews>
    <sheetView zoomScale="50" zoomScaleNormal="50" zoomScaleSheetLayoutView="40" zoomScalePageLayoutView="70" workbookViewId="0">
      <selection activeCell="E9" sqref="E9"/>
    </sheetView>
  </sheetViews>
  <sheetFormatPr defaultColWidth="8.85546875" defaultRowHeight="15" x14ac:dyDescent="0.25"/>
  <cols>
    <col min="2" max="3" width="4.42578125" customWidth="1"/>
    <col min="4" max="4" width="60.7109375" style="1" customWidth="1"/>
    <col min="5" max="5" width="25.7109375" style="1" customWidth="1"/>
    <col min="6" max="22" width="8.140625" customWidth="1"/>
    <col min="23" max="24" width="4.42578125" customWidth="1"/>
    <col min="25" max="25" width="60.7109375" customWidth="1"/>
    <col min="26" max="26" width="25.7109375" customWidth="1"/>
    <col min="27" max="42" width="8.140625" customWidth="1"/>
    <col min="43" max="43" width="4.42578125" customWidth="1"/>
    <col min="44" max="47" width="8.140625" customWidth="1"/>
  </cols>
  <sheetData>
    <row r="1" spans="1:45" ht="15.75" thickBot="1" x14ac:dyDescent="0.3">
      <c r="AR1" s="2"/>
    </row>
    <row r="2" spans="1:45" ht="15.75" thickBot="1" x14ac:dyDescent="0.3">
      <c r="A2" s="21"/>
      <c r="B2" s="37"/>
      <c r="C2" s="33"/>
      <c r="D2" s="34"/>
      <c r="E2" s="35"/>
      <c r="F2" s="36"/>
      <c r="G2" s="36"/>
      <c r="H2" s="36"/>
      <c r="I2" s="36"/>
      <c r="J2" s="33"/>
      <c r="K2" s="33"/>
      <c r="L2" s="33"/>
      <c r="M2" s="33"/>
      <c r="N2" s="33"/>
      <c r="O2" s="33"/>
      <c r="P2" s="33"/>
      <c r="Q2" s="33"/>
      <c r="R2" s="33"/>
      <c r="S2" s="33"/>
      <c r="T2" s="33"/>
      <c r="U2" s="33"/>
      <c r="V2" s="33"/>
      <c r="W2" s="36"/>
      <c r="X2" s="33"/>
      <c r="Y2" s="33"/>
      <c r="Z2" s="33"/>
      <c r="AA2" s="33"/>
      <c r="AB2" s="33"/>
      <c r="AC2" s="33"/>
      <c r="AD2" s="33"/>
      <c r="AE2" s="33"/>
      <c r="AF2" s="33"/>
      <c r="AG2" s="33"/>
      <c r="AH2" s="33"/>
      <c r="AI2" s="33"/>
      <c r="AJ2" s="33"/>
      <c r="AK2" s="33"/>
      <c r="AL2" s="33"/>
      <c r="AM2" s="33"/>
      <c r="AN2" s="33"/>
      <c r="AO2" s="33"/>
      <c r="AP2" s="33"/>
      <c r="AQ2" s="39"/>
      <c r="AR2" s="23"/>
      <c r="AS2" s="2"/>
    </row>
    <row r="3" spans="1:45" s="4" customFormat="1" ht="16.5" thickTop="1" thickBot="1" x14ac:dyDescent="0.3">
      <c r="A3" s="22"/>
      <c r="B3" s="26"/>
      <c r="C3" s="14"/>
      <c r="D3" s="45"/>
      <c r="E3" s="5"/>
      <c r="F3" s="19"/>
      <c r="G3" s="19"/>
      <c r="H3" s="19"/>
      <c r="I3" s="19"/>
      <c r="J3" s="3"/>
      <c r="K3" s="3"/>
      <c r="L3" s="3"/>
      <c r="M3" s="3"/>
      <c r="N3" s="3"/>
      <c r="O3" s="3"/>
      <c r="P3" s="3"/>
      <c r="Q3" s="3"/>
      <c r="R3" s="3"/>
      <c r="S3" s="3"/>
      <c r="T3" s="3"/>
      <c r="U3" s="3"/>
      <c r="V3" s="11"/>
      <c r="W3" s="26"/>
      <c r="X3" s="20"/>
      <c r="Y3" s="3"/>
      <c r="Z3" s="3"/>
      <c r="AA3" s="3"/>
      <c r="AB3" s="3"/>
      <c r="AC3" s="3"/>
      <c r="AD3" s="3"/>
      <c r="AE3" s="3"/>
      <c r="AF3" s="3"/>
      <c r="AG3" s="3"/>
      <c r="AP3" s="11"/>
      <c r="AQ3" s="24"/>
    </row>
    <row r="4" spans="1:45" s="4" customFormat="1" ht="21.75" thickBot="1" x14ac:dyDescent="0.3">
      <c r="A4" s="22"/>
      <c r="B4" s="26"/>
      <c r="C4" s="3"/>
      <c r="D4" s="6" t="s">
        <v>16</v>
      </c>
      <c r="E4" s="7" t="s">
        <v>2</v>
      </c>
      <c r="F4" s="3"/>
      <c r="G4" s="3"/>
      <c r="H4" s="3"/>
      <c r="I4" s="3"/>
      <c r="J4" s="3"/>
      <c r="K4" s="3"/>
      <c r="L4" s="3"/>
      <c r="M4" s="3"/>
      <c r="N4" s="3"/>
      <c r="O4" s="3"/>
      <c r="P4" s="3"/>
      <c r="Q4" s="3"/>
      <c r="R4" s="3"/>
      <c r="S4" s="3"/>
      <c r="T4" s="3"/>
      <c r="U4" s="3"/>
      <c r="V4" s="11"/>
      <c r="W4" s="26"/>
      <c r="Y4" s="6" t="s">
        <v>16</v>
      </c>
      <c r="Z4" s="7" t="s">
        <v>2</v>
      </c>
      <c r="AA4" s="3"/>
      <c r="AB4" s="3"/>
      <c r="AC4" s="3"/>
      <c r="AD4" s="3"/>
      <c r="AP4" s="11"/>
      <c r="AQ4" s="24"/>
    </row>
    <row r="5" spans="1:45" s="4" customFormat="1" ht="21" x14ac:dyDescent="0.25">
      <c r="A5" s="22"/>
      <c r="B5" s="26"/>
      <c r="C5" s="3"/>
      <c r="D5" s="51" t="s">
        <v>10</v>
      </c>
      <c r="E5" s="50"/>
      <c r="F5" s="3"/>
      <c r="G5" s="3"/>
      <c r="H5" s="3"/>
      <c r="I5" s="3"/>
      <c r="J5" s="3"/>
      <c r="K5" s="3"/>
      <c r="L5" s="3"/>
      <c r="M5" s="3"/>
      <c r="N5" s="3"/>
      <c r="O5" s="3"/>
      <c r="P5" s="3"/>
      <c r="Q5" s="3"/>
      <c r="R5" s="3"/>
      <c r="S5" s="3"/>
      <c r="T5" s="3"/>
      <c r="U5" s="3"/>
      <c r="V5" s="11"/>
      <c r="W5" s="26"/>
      <c r="Y5" s="51" t="s">
        <v>32</v>
      </c>
      <c r="Z5" s="50"/>
      <c r="AA5" s="3"/>
      <c r="AB5" s="3"/>
      <c r="AC5" s="3"/>
      <c r="AD5" s="3"/>
      <c r="AP5" s="11"/>
      <c r="AQ5" s="24"/>
    </row>
    <row r="6" spans="1:45" s="4" customFormat="1" ht="21" x14ac:dyDescent="0.25">
      <c r="A6" s="22"/>
      <c r="B6" s="26"/>
      <c r="C6" s="3"/>
      <c r="D6" s="8" t="str">
        <f>'Habitat Assessment'!B5</f>
        <v>Vegetation Association*</v>
      </c>
      <c r="E6" s="9" t="str">
        <f>'Habitat Assessment'!G5</f>
        <v>Fair</v>
      </c>
      <c r="F6" s="3"/>
      <c r="G6" s="3"/>
      <c r="H6" s="3"/>
      <c r="I6" s="3"/>
      <c r="J6" s="3"/>
      <c r="K6" s="3"/>
      <c r="L6" s="3"/>
      <c r="M6" s="3"/>
      <c r="N6" s="3"/>
      <c r="O6" s="3"/>
      <c r="P6" s="3"/>
      <c r="Q6" s="3"/>
      <c r="R6" s="3"/>
      <c r="S6" s="3"/>
      <c r="T6" s="3"/>
      <c r="U6" s="3"/>
      <c r="V6" s="11"/>
      <c r="W6" s="26"/>
      <c r="Y6" s="8" t="str">
        <f>'Habitat Assessment'!B17</f>
        <v>Off Highway Vehicles Access</v>
      </c>
      <c r="Z6" s="9" t="str">
        <f>'Habitat Assessment'!G17</f>
        <v>Fair</v>
      </c>
      <c r="AA6" s="3"/>
      <c r="AB6" s="3"/>
      <c r="AC6" s="3"/>
      <c r="AP6" s="11"/>
      <c r="AQ6" s="24"/>
    </row>
    <row r="7" spans="1:45" s="4" customFormat="1" ht="21" x14ac:dyDescent="0.25">
      <c r="A7" s="22"/>
      <c r="B7" s="26"/>
      <c r="C7" s="3"/>
      <c r="D7" s="8" t="str">
        <f>'Habitat Assessment'!B6</f>
        <v>Vegetative Cover</v>
      </c>
      <c r="E7" s="9" t="str">
        <f>'Habitat Assessment'!G6</f>
        <v>Fair</v>
      </c>
      <c r="F7" s="3"/>
      <c r="G7" s="3"/>
      <c r="H7" s="3"/>
      <c r="I7" s="3"/>
      <c r="J7" s="3"/>
      <c r="K7" s="3"/>
      <c r="L7" s="3"/>
      <c r="M7" s="3"/>
      <c r="N7" s="3"/>
      <c r="O7" s="3"/>
      <c r="P7" s="3"/>
      <c r="Q7" s="3"/>
      <c r="R7" s="3"/>
      <c r="S7" s="3"/>
      <c r="T7" s="3"/>
      <c r="U7" s="3"/>
      <c r="V7" s="11"/>
      <c r="W7" s="26"/>
      <c r="Y7" s="8" t="str">
        <f>'Habitat Assessment'!B18</f>
        <v>Grazing Access</v>
      </c>
      <c r="Z7" s="9" t="str">
        <f>'Habitat Assessment'!G18</f>
        <v>Good</v>
      </c>
      <c r="AA7" s="3"/>
      <c r="AB7" s="3"/>
      <c r="AC7" s="3"/>
      <c r="AP7" s="11"/>
      <c r="AQ7" s="24"/>
    </row>
    <row r="8" spans="1:45" s="4" customFormat="1" ht="21" x14ac:dyDescent="0.25">
      <c r="A8" s="22"/>
      <c r="B8" s="26"/>
      <c r="C8" s="3"/>
      <c r="D8" s="8" t="str">
        <f>'Habitat Assessment'!B7</f>
        <v>Native Forage</v>
      </c>
      <c r="E8" s="9" t="str">
        <f>'Habitat Assessment'!G7</f>
        <v>Poor</v>
      </c>
      <c r="F8" s="3"/>
      <c r="G8" s="3"/>
      <c r="H8" s="3"/>
      <c r="I8" s="3"/>
      <c r="J8" s="3"/>
      <c r="K8" s="3"/>
      <c r="L8" s="3"/>
      <c r="M8" s="3"/>
      <c r="N8" s="3"/>
      <c r="O8" s="3"/>
      <c r="P8" s="3"/>
      <c r="Q8" s="3"/>
      <c r="R8" s="3"/>
      <c r="S8" s="3"/>
      <c r="T8" s="3"/>
      <c r="U8" s="3"/>
      <c r="V8" s="11"/>
      <c r="W8" s="26"/>
      <c r="Y8" s="8" t="str">
        <f>'Habitat Assessment'!B19</f>
        <v>Raven Predation</v>
      </c>
      <c r="Z8" s="9" t="str">
        <f>'Habitat Assessment'!G19</f>
        <v>Fair</v>
      </c>
      <c r="AA8" s="3"/>
      <c r="AB8" s="3"/>
      <c r="AC8" s="3"/>
      <c r="AP8" s="11"/>
      <c r="AQ8" s="24"/>
    </row>
    <row r="9" spans="1:45" s="4" customFormat="1" ht="21.75" thickBot="1" x14ac:dyDescent="0.3">
      <c r="A9" s="22"/>
      <c r="B9" s="26"/>
      <c r="C9" s="3"/>
      <c r="D9" s="8" t="str">
        <f>'Habitat Assessment'!B8</f>
        <v>Invasive Plants</v>
      </c>
      <c r="E9" s="9" t="str">
        <f>'Habitat Assessment'!G8</f>
        <v>Fair</v>
      </c>
      <c r="F9" s="3"/>
      <c r="G9" s="3"/>
      <c r="H9" s="3"/>
      <c r="I9" s="3"/>
      <c r="J9" s="3"/>
      <c r="K9" s="3"/>
      <c r="L9" s="3"/>
      <c r="M9" s="3"/>
      <c r="N9" s="3"/>
      <c r="O9" s="3"/>
      <c r="P9" s="3"/>
      <c r="Q9" s="3"/>
      <c r="R9" s="3"/>
      <c r="S9" s="3"/>
      <c r="T9" s="3"/>
      <c r="U9" s="3"/>
      <c r="V9" s="11"/>
      <c r="W9" s="26"/>
      <c r="Y9" s="47" t="str">
        <f>'Habitat Assessment'!B20</f>
        <v>Proximity to Roads</v>
      </c>
      <c r="Z9" s="46" t="str">
        <f>'Habitat Assessment'!G20</f>
        <v>Poor</v>
      </c>
      <c r="AA9" s="3"/>
      <c r="AB9" s="3"/>
      <c r="AC9" s="3"/>
      <c r="AP9" s="11"/>
      <c r="AQ9" s="24"/>
    </row>
    <row r="10" spans="1:45" s="4" customFormat="1" ht="21" x14ac:dyDescent="0.25">
      <c r="A10" s="22"/>
      <c r="B10" s="26"/>
      <c r="C10" s="3"/>
      <c r="D10" s="8" t="str">
        <f>'Habitat Assessment'!B9</f>
        <v>Tortoise Density</v>
      </c>
      <c r="E10" s="9" t="str">
        <f>'Habitat Assessment'!G9</f>
        <v>Unknown</v>
      </c>
      <c r="F10" s="3"/>
      <c r="G10" s="3"/>
      <c r="H10" s="3"/>
      <c r="I10" s="3"/>
      <c r="J10" s="3"/>
      <c r="K10" s="3"/>
      <c r="L10" s="3"/>
      <c r="M10" s="3"/>
      <c r="N10" s="3"/>
      <c r="O10" s="3"/>
      <c r="P10" s="3"/>
      <c r="Q10" s="3"/>
      <c r="R10" s="3"/>
      <c r="S10" s="3"/>
      <c r="T10" s="3"/>
      <c r="U10" s="3"/>
      <c r="V10" s="11"/>
      <c r="W10" s="26"/>
      <c r="X10" s="3"/>
      <c r="Y10" s="3"/>
      <c r="Z10" s="3"/>
      <c r="AA10" s="3"/>
      <c r="AB10" s="3"/>
      <c r="AC10" s="3"/>
      <c r="AP10" s="11"/>
      <c r="AQ10" s="24"/>
    </row>
    <row r="11" spans="1:45" s="4" customFormat="1" ht="21.75" thickBot="1" x14ac:dyDescent="0.3">
      <c r="A11" s="22"/>
      <c r="B11" s="26"/>
      <c r="C11" s="3"/>
      <c r="D11" s="47" t="str">
        <f>'Habitat Assessment'!B10</f>
        <v>Proximity to Current Tortoise Habitat</v>
      </c>
      <c r="E11" s="46" t="str">
        <f>'Habitat Assessment'!G10</f>
        <v>Good</v>
      </c>
      <c r="F11" s="3"/>
      <c r="G11" s="3"/>
      <c r="H11" s="3"/>
      <c r="I11" s="3"/>
      <c r="J11" s="3"/>
      <c r="K11" s="3"/>
      <c r="L11" s="3"/>
      <c r="M11" s="3"/>
      <c r="N11" s="3"/>
      <c r="O11" s="3"/>
      <c r="P11" s="3"/>
      <c r="Q11" s="3"/>
      <c r="R11" s="3"/>
      <c r="S11" s="3"/>
      <c r="T11" s="3"/>
      <c r="U11" s="3"/>
      <c r="V11" s="11"/>
      <c r="W11" s="26"/>
      <c r="X11" s="3"/>
      <c r="Y11" s="3"/>
      <c r="Z11" s="3"/>
      <c r="AA11" s="3"/>
      <c r="AB11" s="3"/>
      <c r="AC11" s="3"/>
      <c r="AP11" s="11"/>
      <c r="AQ11" s="24"/>
    </row>
    <row r="12" spans="1:45" s="4" customFormat="1" x14ac:dyDescent="0.25">
      <c r="A12" s="22"/>
      <c r="B12" s="26"/>
      <c r="C12" s="3"/>
      <c r="D12" s="5"/>
      <c r="E12" s="5"/>
      <c r="F12" s="3"/>
      <c r="G12" s="3"/>
      <c r="H12" s="3"/>
      <c r="I12" s="3"/>
      <c r="J12" s="3"/>
      <c r="K12" s="3"/>
      <c r="L12" s="3"/>
      <c r="M12" s="3"/>
      <c r="N12" s="3"/>
      <c r="O12" s="3"/>
      <c r="P12" s="3"/>
      <c r="Q12" s="3"/>
      <c r="R12" s="3"/>
      <c r="S12" s="3"/>
      <c r="T12" s="3"/>
      <c r="U12" s="3"/>
      <c r="V12" s="11"/>
      <c r="W12" s="26"/>
      <c r="X12" s="3"/>
      <c r="Y12" s="57" t="str">
        <f>Y6</f>
        <v>Off Highway Vehicles Access</v>
      </c>
      <c r="Z12" s="57" t="e">
        <f>IF(Z6="Good",1,NA())</f>
        <v>#N/A</v>
      </c>
      <c r="AA12" s="3"/>
      <c r="AB12" s="3"/>
      <c r="AC12" s="3"/>
      <c r="AD12" s="5"/>
      <c r="AE12" s="5"/>
      <c r="AP12" s="11"/>
      <c r="AQ12" s="24"/>
    </row>
    <row r="13" spans="1:45" s="4" customFormat="1" x14ac:dyDescent="0.25">
      <c r="A13" s="22"/>
      <c r="B13" s="26"/>
      <c r="C13" s="3"/>
      <c r="D13" s="5"/>
      <c r="E13" s="5"/>
      <c r="F13" s="3"/>
      <c r="G13" s="3"/>
      <c r="H13" s="3"/>
      <c r="I13" s="3"/>
      <c r="J13" s="3"/>
      <c r="K13" s="3"/>
      <c r="L13" s="3"/>
      <c r="M13" s="3"/>
      <c r="N13" s="3"/>
      <c r="O13" s="3"/>
      <c r="P13" s="3"/>
      <c r="Q13" s="3"/>
      <c r="R13" s="3"/>
      <c r="S13" s="3"/>
      <c r="T13" s="3"/>
      <c r="U13" s="3"/>
      <c r="V13" s="11"/>
      <c r="W13" s="26"/>
      <c r="X13" s="3"/>
      <c r="Y13" s="57" t="str">
        <f>Y6</f>
        <v>Off Highway Vehicles Access</v>
      </c>
      <c r="Z13" s="57">
        <f>IF(Z6="Fair",1,NA())</f>
        <v>1</v>
      </c>
      <c r="AA13" s="3"/>
      <c r="AB13" s="3"/>
      <c r="AC13" s="3"/>
      <c r="AD13" s="5"/>
      <c r="AE13" s="5"/>
      <c r="AP13" s="11"/>
      <c r="AQ13" s="24"/>
    </row>
    <row r="14" spans="1:45" s="4" customFormat="1" x14ac:dyDescent="0.25">
      <c r="A14" s="22"/>
      <c r="B14" s="26"/>
      <c r="C14" s="3"/>
      <c r="D14" s="54" t="str">
        <f>D6</f>
        <v>Vegetation Association*</v>
      </c>
      <c r="E14" s="55" t="e">
        <f>IF(E6="Good",1,NA())</f>
        <v>#N/A</v>
      </c>
      <c r="F14"/>
      <c r="G14" s="3"/>
      <c r="H14" s="3"/>
      <c r="I14" s="3"/>
      <c r="J14" s="3"/>
      <c r="K14" s="3"/>
      <c r="L14" s="3"/>
      <c r="M14" s="3"/>
      <c r="N14" s="3"/>
      <c r="O14" s="3"/>
      <c r="P14" s="3"/>
      <c r="Q14" s="3"/>
      <c r="R14" s="3"/>
      <c r="S14" s="3"/>
      <c r="T14" s="3"/>
      <c r="U14" s="3"/>
      <c r="V14" s="11"/>
      <c r="W14" s="26"/>
      <c r="X14" s="3"/>
      <c r="Y14" s="57" t="str">
        <f>Y6</f>
        <v>Off Highway Vehicles Access</v>
      </c>
      <c r="Z14" s="57" t="e">
        <f>IF(Z6="Poor",1,NA())</f>
        <v>#N/A</v>
      </c>
      <c r="AA14" s="3"/>
      <c r="AB14" s="3"/>
      <c r="AC14" s="3"/>
      <c r="AD14" s="5"/>
      <c r="AE14" s="5"/>
      <c r="AP14" s="11"/>
      <c r="AQ14" s="24"/>
    </row>
    <row r="15" spans="1:45" s="4" customFormat="1" x14ac:dyDescent="0.25">
      <c r="A15" s="22"/>
      <c r="B15" s="26"/>
      <c r="C15" s="3"/>
      <c r="D15" s="54" t="str">
        <f>D6</f>
        <v>Vegetation Association*</v>
      </c>
      <c r="E15" s="56">
        <f>IF(E6="Fair",1,NA())</f>
        <v>1</v>
      </c>
      <c r="F15"/>
      <c r="G15" s="3"/>
      <c r="H15" s="3"/>
      <c r="I15" s="3"/>
      <c r="J15" s="3"/>
      <c r="K15" s="3"/>
      <c r="L15" s="3"/>
      <c r="M15" s="3"/>
      <c r="N15" s="3"/>
      <c r="O15" s="3"/>
      <c r="P15" s="3"/>
      <c r="Q15" s="3"/>
      <c r="R15" s="3"/>
      <c r="S15" s="3"/>
      <c r="T15" s="3"/>
      <c r="U15" s="3"/>
      <c r="V15" s="11"/>
      <c r="W15" s="26"/>
      <c r="X15" s="3"/>
      <c r="Y15" s="57" t="str">
        <f>Y6</f>
        <v>Off Highway Vehicles Access</v>
      </c>
      <c r="Z15" s="57" t="e">
        <f>IF(Z6="Unknown",1,NA())</f>
        <v>#N/A</v>
      </c>
      <c r="AA15" s="3"/>
      <c r="AB15" s="3"/>
      <c r="AC15" s="3"/>
      <c r="AD15" s="5"/>
      <c r="AE15" s="5"/>
      <c r="AP15" s="11"/>
      <c r="AQ15" s="24"/>
    </row>
    <row r="16" spans="1:45" s="4" customFormat="1" x14ac:dyDescent="0.25">
      <c r="A16" s="22"/>
      <c r="B16" s="26"/>
      <c r="C16" s="3"/>
      <c r="D16" s="54" t="str">
        <f>D6</f>
        <v>Vegetation Association*</v>
      </c>
      <c r="E16" s="56" t="e">
        <f>IF(E6="Poor",1,NA())</f>
        <v>#N/A</v>
      </c>
      <c r="F16"/>
      <c r="G16" s="3"/>
      <c r="H16" s="3"/>
      <c r="I16" s="3"/>
      <c r="J16" s="3"/>
      <c r="K16" s="3"/>
      <c r="L16" s="3"/>
      <c r="M16" s="3"/>
      <c r="N16" s="3"/>
      <c r="O16" s="3"/>
      <c r="P16" s="3"/>
      <c r="Q16" s="3"/>
      <c r="R16" s="3"/>
      <c r="S16" s="3"/>
      <c r="T16" s="3"/>
      <c r="U16" s="3"/>
      <c r="V16" s="11"/>
      <c r="W16" s="26"/>
      <c r="X16" s="3"/>
      <c r="Y16" s="57" t="str">
        <f>Y7</f>
        <v>Grazing Access</v>
      </c>
      <c r="Z16" s="57">
        <f>IF(Z7="Good",1,NA())</f>
        <v>1</v>
      </c>
      <c r="AA16" s="3"/>
      <c r="AB16" s="3"/>
      <c r="AC16" s="3"/>
      <c r="AD16" s="5"/>
      <c r="AE16" s="5"/>
      <c r="AP16" s="11"/>
      <c r="AQ16" s="24"/>
    </row>
    <row r="17" spans="1:43" s="4" customFormat="1" x14ac:dyDescent="0.25">
      <c r="A17" s="22"/>
      <c r="B17" s="26"/>
      <c r="C17" s="3"/>
      <c r="D17" s="54" t="str">
        <f>D6</f>
        <v>Vegetation Association*</v>
      </c>
      <c r="E17" s="56" t="e">
        <f>IF(E6="Unknown",1,NA())</f>
        <v>#N/A</v>
      </c>
      <c r="F17"/>
      <c r="G17" s="3"/>
      <c r="H17" s="3"/>
      <c r="I17" s="3"/>
      <c r="J17" s="3"/>
      <c r="K17" s="3"/>
      <c r="L17" s="3"/>
      <c r="M17" s="3"/>
      <c r="N17" s="3"/>
      <c r="O17" s="3"/>
      <c r="P17" s="3"/>
      <c r="Q17" s="3"/>
      <c r="R17" s="3"/>
      <c r="S17" s="3"/>
      <c r="T17" s="3"/>
      <c r="U17" s="3"/>
      <c r="V17" s="11"/>
      <c r="W17" s="26"/>
      <c r="X17" s="3"/>
      <c r="Y17" s="57" t="str">
        <f>Y7</f>
        <v>Grazing Access</v>
      </c>
      <c r="Z17" s="57" t="e">
        <f>IF(Z7="Fair",1,NA())</f>
        <v>#N/A</v>
      </c>
      <c r="AA17" s="3"/>
      <c r="AB17" s="3"/>
      <c r="AC17" s="3"/>
      <c r="AD17" s="5"/>
      <c r="AE17" s="5"/>
      <c r="AP17" s="11"/>
      <c r="AQ17" s="24"/>
    </row>
    <row r="18" spans="1:43" s="4" customFormat="1" x14ac:dyDescent="0.25">
      <c r="A18" s="22"/>
      <c r="B18" s="26"/>
      <c r="C18" s="3"/>
      <c r="D18" s="54" t="str">
        <f>D7</f>
        <v>Vegetative Cover</v>
      </c>
      <c r="E18" s="56" t="e">
        <f>IF(E7="Good",1,NA())</f>
        <v>#N/A</v>
      </c>
      <c r="F18"/>
      <c r="G18" s="3"/>
      <c r="H18" s="3"/>
      <c r="I18" s="3"/>
      <c r="J18" s="3"/>
      <c r="K18" s="3"/>
      <c r="L18" s="3"/>
      <c r="M18" s="3"/>
      <c r="N18" s="3"/>
      <c r="O18" s="3"/>
      <c r="P18" s="3"/>
      <c r="Q18" s="3"/>
      <c r="R18" s="3"/>
      <c r="S18" s="3"/>
      <c r="T18" s="3"/>
      <c r="U18" s="3"/>
      <c r="V18" s="11"/>
      <c r="W18" s="26"/>
      <c r="X18" s="3"/>
      <c r="Y18" s="57" t="str">
        <f>Y7</f>
        <v>Grazing Access</v>
      </c>
      <c r="Z18" s="57" t="e">
        <f>IF(Z7="Poor",1,NA())</f>
        <v>#N/A</v>
      </c>
      <c r="AA18" s="3"/>
      <c r="AB18" s="3"/>
      <c r="AC18" s="3"/>
      <c r="AD18" s="5"/>
      <c r="AE18" s="5"/>
      <c r="AP18" s="11"/>
      <c r="AQ18" s="24"/>
    </row>
    <row r="19" spans="1:43" s="4" customFormat="1" x14ac:dyDescent="0.25">
      <c r="A19" s="22"/>
      <c r="B19" s="26"/>
      <c r="C19" s="3"/>
      <c r="D19" s="54" t="str">
        <f>D7</f>
        <v>Vegetative Cover</v>
      </c>
      <c r="E19" s="56">
        <f>IF(E7="Fair",1,NA())</f>
        <v>1</v>
      </c>
      <c r="F19"/>
      <c r="G19" s="3"/>
      <c r="H19" s="3"/>
      <c r="I19" s="3"/>
      <c r="J19" s="3"/>
      <c r="K19" s="3"/>
      <c r="L19" s="3"/>
      <c r="M19" s="3"/>
      <c r="N19" s="3"/>
      <c r="O19" s="3"/>
      <c r="P19" s="3"/>
      <c r="Q19" s="3"/>
      <c r="R19" s="3"/>
      <c r="S19" s="3"/>
      <c r="T19" s="3"/>
      <c r="U19" s="3"/>
      <c r="V19" s="11"/>
      <c r="W19" s="26"/>
      <c r="X19" s="3"/>
      <c r="Y19" s="57" t="str">
        <f>Y7</f>
        <v>Grazing Access</v>
      </c>
      <c r="Z19" s="57" t="e">
        <f>IF(Z7="Unknown",1,NA())</f>
        <v>#N/A</v>
      </c>
      <c r="AA19" s="3"/>
      <c r="AB19" s="3"/>
      <c r="AC19" s="3"/>
      <c r="AD19" s="5"/>
      <c r="AE19" s="5"/>
      <c r="AP19" s="11"/>
      <c r="AQ19" s="24"/>
    </row>
    <row r="20" spans="1:43" s="4" customFormat="1" x14ac:dyDescent="0.25">
      <c r="A20" s="22"/>
      <c r="B20" s="26"/>
      <c r="C20" s="3"/>
      <c r="D20" s="54" t="str">
        <f>D7</f>
        <v>Vegetative Cover</v>
      </c>
      <c r="E20" s="56" t="e">
        <f>IF(E7="Poor",1,NA())</f>
        <v>#N/A</v>
      </c>
      <c r="F20"/>
      <c r="G20" s="3"/>
      <c r="H20" s="3"/>
      <c r="I20" s="3"/>
      <c r="J20" s="3"/>
      <c r="K20" s="3"/>
      <c r="L20" s="3"/>
      <c r="M20" s="3"/>
      <c r="N20" s="3"/>
      <c r="O20" s="3"/>
      <c r="P20" s="3"/>
      <c r="Q20" s="3"/>
      <c r="R20" s="3"/>
      <c r="S20" s="3"/>
      <c r="T20" s="3"/>
      <c r="U20" s="3"/>
      <c r="V20" s="11"/>
      <c r="W20" s="26"/>
      <c r="X20" s="3"/>
      <c r="Y20" s="57" t="str">
        <f>Y8</f>
        <v>Raven Predation</v>
      </c>
      <c r="Z20" s="57" t="e">
        <f>IF(Z8="Good",1,NA())</f>
        <v>#N/A</v>
      </c>
      <c r="AA20" s="3"/>
      <c r="AB20" s="3"/>
      <c r="AC20" s="3"/>
      <c r="AD20" s="5"/>
      <c r="AE20" s="5"/>
      <c r="AP20" s="11"/>
      <c r="AQ20" s="24"/>
    </row>
    <row r="21" spans="1:43" s="4" customFormat="1" x14ac:dyDescent="0.25">
      <c r="A21" s="22"/>
      <c r="B21" s="26"/>
      <c r="C21" s="3"/>
      <c r="D21" s="54" t="str">
        <f>D7</f>
        <v>Vegetative Cover</v>
      </c>
      <c r="E21" s="56" t="e">
        <f>IF(E7="Unknown",1,NA())</f>
        <v>#N/A</v>
      </c>
      <c r="F21"/>
      <c r="G21" s="3"/>
      <c r="H21" s="3"/>
      <c r="I21" s="3"/>
      <c r="J21" s="3"/>
      <c r="K21" s="3"/>
      <c r="L21" s="3"/>
      <c r="M21" s="3"/>
      <c r="N21" s="3"/>
      <c r="O21" s="3"/>
      <c r="P21" s="3"/>
      <c r="Q21" s="3"/>
      <c r="R21" s="3"/>
      <c r="S21" s="3"/>
      <c r="T21" s="3"/>
      <c r="U21" s="3"/>
      <c r="V21" s="11"/>
      <c r="W21" s="26"/>
      <c r="X21" s="3"/>
      <c r="Y21" s="57" t="str">
        <f>Y8</f>
        <v>Raven Predation</v>
      </c>
      <c r="Z21" s="57">
        <f>IF(Z8="Fair",1,NA())</f>
        <v>1</v>
      </c>
      <c r="AA21" s="3"/>
      <c r="AB21" s="3"/>
      <c r="AC21" s="3"/>
      <c r="AD21" s="5"/>
      <c r="AE21" s="5"/>
      <c r="AP21" s="11"/>
      <c r="AQ21" s="24"/>
    </row>
    <row r="22" spans="1:43" s="4" customFormat="1" x14ac:dyDescent="0.25">
      <c r="A22" s="22"/>
      <c r="B22" s="26"/>
      <c r="C22" s="3"/>
      <c r="D22" s="54" t="str">
        <f>D8</f>
        <v>Native Forage</v>
      </c>
      <c r="E22" s="56" t="e">
        <f>IF(E8="Good",1,NA())</f>
        <v>#N/A</v>
      </c>
      <c r="F22"/>
      <c r="G22" s="3"/>
      <c r="H22" s="3"/>
      <c r="I22" s="3"/>
      <c r="J22" s="3"/>
      <c r="K22" s="3"/>
      <c r="L22" s="3"/>
      <c r="M22" s="3"/>
      <c r="N22" s="3"/>
      <c r="O22" s="3"/>
      <c r="P22" s="3"/>
      <c r="Q22" s="3"/>
      <c r="R22" s="3"/>
      <c r="S22" s="3"/>
      <c r="T22" s="3"/>
      <c r="U22" s="3"/>
      <c r="V22" s="11"/>
      <c r="W22" s="26"/>
      <c r="X22" s="3"/>
      <c r="Y22" s="57" t="str">
        <f>Y8</f>
        <v>Raven Predation</v>
      </c>
      <c r="Z22" s="57" t="e">
        <f>IF(Z8="Poor",1,NA())</f>
        <v>#N/A</v>
      </c>
      <c r="AA22" s="3"/>
      <c r="AB22" s="3"/>
      <c r="AC22" s="3"/>
      <c r="AD22" s="5"/>
      <c r="AE22" s="5"/>
      <c r="AP22" s="11"/>
      <c r="AQ22" s="24"/>
    </row>
    <row r="23" spans="1:43" s="4" customFormat="1" x14ac:dyDescent="0.25">
      <c r="A23" s="22"/>
      <c r="B23" s="26"/>
      <c r="C23" s="3"/>
      <c r="D23" s="54" t="str">
        <f>D8</f>
        <v>Native Forage</v>
      </c>
      <c r="E23" s="56" t="e">
        <f>IF(E8="Fair",1,NA())</f>
        <v>#N/A</v>
      </c>
      <c r="F23"/>
      <c r="G23" s="3"/>
      <c r="H23" s="3"/>
      <c r="I23" s="3"/>
      <c r="J23" s="3"/>
      <c r="K23" s="3"/>
      <c r="L23" s="3"/>
      <c r="M23" s="3"/>
      <c r="N23" s="3"/>
      <c r="O23" s="3"/>
      <c r="P23" s="3"/>
      <c r="Q23" s="3"/>
      <c r="R23" s="3"/>
      <c r="S23" s="3"/>
      <c r="T23" s="3"/>
      <c r="U23" s="3"/>
      <c r="V23" s="11"/>
      <c r="W23" s="26"/>
      <c r="X23" s="3"/>
      <c r="Y23" s="57" t="str">
        <f>Y8</f>
        <v>Raven Predation</v>
      </c>
      <c r="Z23" s="57" t="e">
        <f>IF(Z8="Unknown",1,NA())</f>
        <v>#N/A</v>
      </c>
      <c r="AA23" s="3"/>
      <c r="AB23" s="3"/>
      <c r="AC23" s="3"/>
      <c r="AD23" s="5"/>
      <c r="AE23" s="5"/>
      <c r="AP23" s="11"/>
      <c r="AQ23" s="24"/>
    </row>
    <row r="24" spans="1:43" s="4" customFormat="1" x14ac:dyDescent="0.25">
      <c r="A24" s="22"/>
      <c r="B24" s="26"/>
      <c r="C24" s="3"/>
      <c r="D24" s="54" t="str">
        <f>D8</f>
        <v>Native Forage</v>
      </c>
      <c r="E24" s="56">
        <f>IF(E8="Poor",1,NA())</f>
        <v>1</v>
      </c>
      <c r="F24"/>
      <c r="G24" s="3"/>
      <c r="H24" s="3"/>
      <c r="I24" s="3"/>
      <c r="J24" s="3"/>
      <c r="K24" s="3"/>
      <c r="L24" s="3"/>
      <c r="M24" s="3"/>
      <c r="N24" s="3"/>
      <c r="O24" s="3"/>
      <c r="P24" s="3"/>
      <c r="Q24" s="3"/>
      <c r="R24" s="3"/>
      <c r="S24" s="3"/>
      <c r="T24" s="3"/>
      <c r="U24" s="3"/>
      <c r="V24" s="11"/>
      <c r="W24" s="26"/>
      <c r="X24" s="3"/>
      <c r="Y24" s="57" t="str">
        <f>Y9</f>
        <v>Proximity to Roads</v>
      </c>
      <c r="Z24" s="57" t="e">
        <f>IF(Z9="Good",1,NA())</f>
        <v>#N/A</v>
      </c>
      <c r="AA24" s="3"/>
      <c r="AB24" s="3"/>
      <c r="AC24" s="3"/>
      <c r="AD24" s="5"/>
      <c r="AE24" s="5"/>
      <c r="AP24" s="11"/>
      <c r="AQ24" s="24"/>
    </row>
    <row r="25" spans="1:43" s="4" customFormat="1" x14ac:dyDescent="0.25">
      <c r="A25" s="22"/>
      <c r="B25" s="26"/>
      <c r="C25" s="3"/>
      <c r="D25" s="54" t="str">
        <f>D8</f>
        <v>Native Forage</v>
      </c>
      <c r="E25" s="56" t="e">
        <f>IF(E8="Unknown",1,NA())</f>
        <v>#N/A</v>
      </c>
      <c r="F25"/>
      <c r="G25" s="3"/>
      <c r="H25" s="3"/>
      <c r="I25" s="3"/>
      <c r="J25" s="3"/>
      <c r="K25" s="3"/>
      <c r="L25" s="3"/>
      <c r="M25" s="3"/>
      <c r="N25" s="3"/>
      <c r="O25" s="3"/>
      <c r="P25" s="3"/>
      <c r="Q25" s="3"/>
      <c r="R25" s="3"/>
      <c r="S25" s="3"/>
      <c r="T25" s="3"/>
      <c r="U25" s="3"/>
      <c r="V25" s="11"/>
      <c r="W25" s="26"/>
      <c r="X25" s="3"/>
      <c r="Y25" s="57" t="str">
        <f>Y9</f>
        <v>Proximity to Roads</v>
      </c>
      <c r="Z25" s="57" t="e">
        <f>IF(Z9="Fair",1,NA())</f>
        <v>#N/A</v>
      </c>
      <c r="AA25" s="3"/>
      <c r="AB25" s="3"/>
      <c r="AC25" s="3"/>
      <c r="AD25" s="5"/>
      <c r="AE25" s="5"/>
      <c r="AP25" s="11"/>
      <c r="AQ25" s="24"/>
    </row>
    <row r="26" spans="1:43" s="4" customFormat="1" x14ac:dyDescent="0.25">
      <c r="A26" s="22"/>
      <c r="B26" s="26"/>
      <c r="C26" s="3"/>
      <c r="D26" s="54" t="str">
        <f>D9</f>
        <v>Invasive Plants</v>
      </c>
      <c r="E26" s="56" t="e">
        <f>IF(E9="Good",1,NA())</f>
        <v>#N/A</v>
      </c>
      <c r="F26"/>
      <c r="G26" s="3"/>
      <c r="H26" s="3"/>
      <c r="I26" s="3"/>
      <c r="J26" s="3"/>
      <c r="K26" s="3"/>
      <c r="L26" s="3"/>
      <c r="M26" s="3"/>
      <c r="N26" s="3"/>
      <c r="O26" s="3"/>
      <c r="P26" s="3"/>
      <c r="Q26" s="3"/>
      <c r="R26" s="3"/>
      <c r="S26" s="3"/>
      <c r="T26" s="3"/>
      <c r="U26" s="3"/>
      <c r="V26" s="11"/>
      <c r="W26" s="26"/>
      <c r="X26" s="3"/>
      <c r="Y26" s="57" t="str">
        <f>Y9</f>
        <v>Proximity to Roads</v>
      </c>
      <c r="Z26" s="57">
        <f>IF(Z9="Poor",1,NA())</f>
        <v>1</v>
      </c>
      <c r="AA26" s="3"/>
      <c r="AB26" s="3"/>
      <c r="AC26" s="3"/>
      <c r="AD26" s="5"/>
      <c r="AE26" s="5"/>
      <c r="AP26" s="11"/>
      <c r="AQ26" s="24"/>
    </row>
    <row r="27" spans="1:43" s="4" customFormat="1" x14ac:dyDescent="0.25">
      <c r="A27" s="22"/>
      <c r="B27" s="26"/>
      <c r="C27" s="3"/>
      <c r="D27" s="54" t="str">
        <f>D9</f>
        <v>Invasive Plants</v>
      </c>
      <c r="E27" s="56">
        <f>IF(E9="Fair",1,NA())</f>
        <v>1</v>
      </c>
      <c r="F27"/>
      <c r="G27" s="3"/>
      <c r="H27" s="3"/>
      <c r="I27" s="3"/>
      <c r="J27" s="3"/>
      <c r="K27" s="3"/>
      <c r="L27" s="3"/>
      <c r="M27" s="3"/>
      <c r="N27" s="3"/>
      <c r="O27" s="3"/>
      <c r="P27" s="3"/>
      <c r="Q27" s="3"/>
      <c r="R27" s="3"/>
      <c r="S27" s="3"/>
      <c r="T27" s="3"/>
      <c r="U27" s="3"/>
      <c r="V27" s="11"/>
      <c r="W27" s="26"/>
      <c r="X27" s="3"/>
      <c r="Y27" s="57" t="str">
        <f>Y9</f>
        <v>Proximity to Roads</v>
      </c>
      <c r="Z27" s="57" t="e">
        <f>IF(Z9="Unknown",1,NA())</f>
        <v>#N/A</v>
      </c>
      <c r="AA27" s="3"/>
      <c r="AB27" s="3"/>
      <c r="AC27" s="3"/>
      <c r="AD27" s="5"/>
      <c r="AE27" s="5"/>
      <c r="AP27" s="11"/>
      <c r="AQ27" s="24"/>
    </row>
    <row r="28" spans="1:43" s="4" customFormat="1" x14ac:dyDescent="0.25">
      <c r="A28" s="22"/>
      <c r="B28" s="26"/>
      <c r="C28" s="3"/>
      <c r="D28" s="54" t="str">
        <f>D9</f>
        <v>Invasive Plants</v>
      </c>
      <c r="E28" s="56" t="e">
        <f>IF(E9="Poor",1,NA())</f>
        <v>#N/A</v>
      </c>
      <c r="F28"/>
      <c r="G28" s="3"/>
      <c r="H28" s="3"/>
      <c r="I28" s="3"/>
      <c r="J28" s="3"/>
      <c r="K28" s="3"/>
      <c r="L28" s="3"/>
      <c r="M28" s="3"/>
      <c r="N28" s="3"/>
      <c r="O28" s="3"/>
      <c r="P28" s="3"/>
      <c r="Q28" s="3"/>
      <c r="R28" s="3"/>
      <c r="S28" s="3"/>
      <c r="T28" s="3"/>
      <c r="U28" s="3"/>
      <c r="V28" s="11"/>
      <c r="W28" s="26"/>
      <c r="X28" s="3"/>
      <c r="Y28" s="57"/>
      <c r="Z28" s="57"/>
      <c r="AA28" s="3"/>
      <c r="AB28" s="3"/>
      <c r="AC28" s="3"/>
      <c r="AD28" s="5"/>
      <c r="AE28" s="5"/>
      <c r="AP28" s="11"/>
      <c r="AQ28" s="24"/>
    </row>
    <row r="29" spans="1:43" s="4" customFormat="1" x14ac:dyDescent="0.25">
      <c r="A29" s="22"/>
      <c r="B29" s="26"/>
      <c r="C29" s="3"/>
      <c r="D29" s="54" t="str">
        <f>D9</f>
        <v>Invasive Plants</v>
      </c>
      <c r="E29" s="56" t="e">
        <f>IF(E9="Unknown",1,NA())</f>
        <v>#N/A</v>
      </c>
      <c r="F29"/>
      <c r="G29" s="3"/>
      <c r="H29" s="3"/>
      <c r="I29" s="3"/>
      <c r="J29" s="3"/>
      <c r="K29" s="3"/>
      <c r="L29" s="3"/>
      <c r="M29" s="3"/>
      <c r="N29" s="3"/>
      <c r="O29" s="3"/>
      <c r="P29" s="3"/>
      <c r="Q29" s="3"/>
      <c r="R29" s="3"/>
      <c r="S29" s="3"/>
      <c r="T29" s="3"/>
      <c r="U29" s="3"/>
      <c r="V29" s="11"/>
      <c r="W29" s="26"/>
      <c r="X29" s="3"/>
      <c r="Y29" s="3"/>
      <c r="Z29" s="3"/>
      <c r="AA29" s="3"/>
      <c r="AB29" s="3"/>
      <c r="AC29" s="3"/>
      <c r="AD29" s="5"/>
      <c r="AE29" s="5"/>
      <c r="AP29" s="11"/>
      <c r="AQ29" s="24"/>
    </row>
    <row r="30" spans="1:43" s="4" customFormat="1" x14ac:dyDescent="0.25">
      <c r="A30" s="22"/>
      <c r="B30" s="26"/>
      <c r="C30" s="3"/>
      <c r="D30" s="54" t="str">
        <f>D10</f>
        <v>Tortoise Density</v>
      </c>
      <c r="E30" s="56" t="e">
        <f>IF(E10="Good",1,NA())</f>
        <v>#N/A</v>
      </c>
      <c r="F30"/>
      <c r="G30" s="3"/>
      <c r="H30" s="3"/>
      <c r="I30" s="3"/>
      <c r="J30" s="3"/>
      <c r="K30" s="3"/>
      <c r="L30" s="3"/>
      <c r="M30" s="3"/>
      <c r="N30" s="3"/>
      <c r="O30" s="3"/>
      <c r="P30" s="3"/>
      <c r="Q30" s="3"/>
      <c r="R30" s="3"/>
      <c r="S30" s="3"/>
      <c r="T30" s="3"/>
      <c r="U30" s="3"/>
      <c r="V30" s="11"/>
      <c r="W30" s="26"/>
      <c r="X30" s="3"/>
      <c r="Y30" s="3"/>
      <c r="Z30" s="3"/>
      <c r="AA30" s="3"/>
      <c r="AB30" s="3"/>
      <c r="AC30" s="3"/>
      <c r="AD30" s="5"/>
      <c r="AE30" s="5"/>
      <c r="AP30" s="11"/>
      <c r="AQ30" s="24"/>
    </row>
    <row r="31" spans="1:43" s="4" customFormat="1" x14ac:dyDescent="0.25">
      <c r="A31" s="22"/>
      <c r="B31" s="26"/>
      <c r="C31" s="3"/>
      <c r="D31" s="54" t="str">
        <f>D10</f>
        <v>Tortoise Density</v>
      </c>
      <c r="E31" s="56" t="e">
        <f>IF(E10="Fair",1,NA())</f>
        <v>#N/A</v>
      </c>
      <c r="F31"/>
      <c r="G31" s="3"/>
      <c r="H31" s="3"/>
      <c r="I31" s="3"/>
      <c r="J31" s="3"/>
      <c r="K31" s="3"/>
      <c r="L31" s="3"/>
      <c r="M31" s="3"/>
      <c r="N31" s="3"/>
      <c r="O31" s="3"/>
      <c r="P31" s="3"/>
      <c r="Q31" s="3"/>
      <c r="R31" s="3"/>
      <c r="S31" s="3"/>
      <c r="T31" s="3"/>
      <c r="U31" s="3"/>
      <c r="V31" s="11"/>
      <c r="W31" s="26"/>
      <c r="X31" s="3"/>
      <c r="Y31" s="3"/>
      <c r="Z31" s="3"/>
      <c r="AA31" s="3"/>
      <c r="AB31" s="3"/>
      <c r="AC31" s="3"/>
      <c r="AD31" s="5"/>
      <c r="AE31" s="5"/>
      <c r="AP31" s="11"/>
      <c r="AQ31" s="24"/>
    </row>
    <row r="32" spans="1:43" s="4" customFormat="1" x14ac:dyDescent="0.25">
      <c r="A32" s="22"/>
      <c r="B32" s="26"/>
      <c r="C32" s="3"/>
      <c r="D32" s="54" t="str">
        <f>D10</f>
        <v>Tortoise Density</v>
      </c>
      <c r="E32" s="56" t="e">
        <f>IF(E10="Poor",1,NA())</f>
        <v>#N/A</v>
      </c>
      <c r="F32"/>
      <c r="G32" s="3"/>
      <c r="H32" s="3"/>
      <c r="I32" s="3"/>
      <c r="J32" s="3"/>
      <c r="K32" s="3"/>
      <c r="L32" s="3"/>
      <c r="M32" s="3"/>
      <c r="N32" s="3"/>
      <c r="O32" s="3"/>
      <c r="P32" s="3"/>
      <c r="Q32" s="3"/>
      <c r="R32" s="3"/>
      <c r="S32" s="3"/>
      <c r="T32" s="3"/>
      <c r="U32" s="3"/>
      <c r="V32" s="11"/>
      <c r="W32" s="26"/>
      <c r="X32" s="3"/>
      <c r="Y32" s="3"/>
      <c r="Z32" s="3"/>
      <c r="AA32" s="3"/>
      <c r="AB32" s="3"/>
      <c r="AC32" s="3"/>
      <c r="AD32" s="5"/>
      <c r="AE32" s="5"/>
      <c r="AP32" s="11"/>
      <c r="AQ32" s="24"/>
    </row>
    <row r="33" spans="1:45" s="4" customFormat="1" x14ac:dyDescent="0.25">
      <c r="A33" s="22"/>
      <c r="B33" s="26"/>
      <c r="C33" s="3"/>
      <c r="D33" s="54" t="str">
        <f>D10</f>
        <v>Tortoise Density</v>
      </c>
      <c r="E33" s="56">
        <f>IF(E10="Unknown",1,NA())</f>
        <v>1</v>
      </c>
      <c r="F33"/>
      <c r="G33" s="3"/>
      <c r="H33" s="3"/>
      <c r="I33" s="3"/>
      <c r="J33" s="3"/>
      <c r="K33" s="3"/>
      <c r="L33" s="3"/>
      <c r="M33" s="3"/>
      <c r="N33" s="3"/>
      <c r="O33" s="3"/>
      <c r="P33" s="3"/>
      <c r="Q33" s="3"/>
      <c r="R33" s="3"/>
      <c r="S33" s="3"/>
      <c r="T33" s="3"/>
      <c r="U33" s="3"/>
      <c r="V33" s="11"/>
      <c r="W33" s="26"/>
      <c r="X33" s="3"/>
      <c r="Y33" s="3"/>
      <c r="Z33" s="3"/>
      <c r="AA33" s="3"/>
      <c r="AB33" s="3"/>
      <c r="AC33" s="3"/>
      <c r="AD33" s="5"/>
      <c r="AE33" s="5"/>
      <c r="AP33" s="11"/>
      <c r="AQ33" s="24"/>
    </row>
    <row r="34" spans="1:45" s="4" customFormat="1" x14ac:dyDescent="0.25">
      <c r="A34" s="22"/>
      <c r="B34" s="26"/>
      <c r="C34" s="3"/>
      <c r="D34" s="54" t="str">
        <f>D11</f>
        <v>Proximity to Current Tortoise Habitat</v>
      </c>
      <c r="E34" s="56">
        <f>IF(E11="Good",1,NA())</f>
        <v>1</v>
      </c>
      <c r="F34"/>
      <c r="G34" s="3"/>
      <c r="H34" s="3"/>
      <c r="I34" s="3"/>
      <c r="J34" s="3"/>
      <c r="K34" s="3"/>
      <c r="L34" s="3"/>
      <c r="M34" s="3"/>
      <c r="N34" s="3"/>
      <c r="O34" s="3"/>
      <c r="P34" s="3"/>
      <c r="Q34" s="3"/>
      <c r="R34" s="3"/>
      <c r="S34" s="3"/>
      <c r="T34" s="3"/>
      <c r="U34" s="3"/>
      <c r="V34" s="11"/>
      <c r="W34" s="26"/>
      <c r="X34" s="3"/>
      <c r="Y34" s="3"/>
      <c r="Z34" s="3"/>
      <c r="AA34" s="3"/>
      <c r="AB34" s="3"/>
      <c r="AC34" s="3"/>
      <c r="AD34" s="5"/>
      <c r="AE34" s="5"/>
      <c r="AP34" s="11"/>
      <c r="AQ34" s="24"/>
    </row>
    <row r="35" spans="1:45" s="4" customFormat="1" x14ac:dyDescent="0.25">
      <c r="A35" s="22"/>
      <c r="B35" s="26"/>
      <c r="C35" s="3"/>
      <c r="D35" s="54" t="str">
        <f>D11</f>
        <v>Proximity to Current Tortoise Habitat</v>
      </c>
      <c r="E35" s="56" t="e">
        <f>IF(E11="Fair",1,NA())</f>
        <v>#N/A</v>
      </c>
      <c r="F35"/>
      <c r="G35" s="3"/>
      <c r="H35" s="3"/>
      <c r="I35" s="3"/>
      <c r="J35" s="3"/>
      <c r="K35" s="3"/>
      <c r="L35" s="3"/>
      <c r="M35" s="3"/>
      <c r="N35" s="3"/>
      <c r="O35" s="3"/>
      <c r="P35" s="3"/>
      <c r="Q35" s="3"/>
      <c r="R35" s="3"/>
      <c r="S35" s="3"/>
      <c r="T35" s="3"/>
      <c r="U35" s="3"/>
      <c r="V35" s="11"/>
      <c r="W35" s="26"/>
      <c r="X35" s="3"/>
      <c r="Y35" s="3"/>
      <c r="Z35" s="3"/>
      <c r="AA35" s="3"/>
      <c r="AB35" s="3"/>
      <c r="AC35" s="3"/>
      <c r="AD35" s="5"/>
      <c r="AE35" s="5"/>
      <c r="AP35" s="11"/>
      <c r="AQ35" s="24"/>
    </row>
    <row r="36" spans="1:45" s="4" customFormat="1" x14ac:dyDescent="0.25">
      <c r="A36" s="22"/>
      <c r="B36" s="26"/>
      <c r="C36" s="3"/>
      <c r="D36" s="54" t="str">
        <f>D11</f>
        <v>Proximity to Current Tortoise Habitat</v>
      </c>
      <c r="E36" s="56" t="e">
        <f>IF(E11="Poor",1,NA())</f>
        <v>#N/A</v>
      </c>
      <c r="F36"/>
      <c r="G36" s="3"/>
      <c r="H36" s="3"/>
      <c r="I36" s="3"/>
      <c r="J36" s="3"/>
      <c r="K36" s="3"/>
      <c r="L36" s="3"/>
      <c r="M36" s="3"/>
      <c r="N36" s="3"/>
      <c r="O36" s="3"/>
      <c r="P36" s="3"/>
      <c r="Q36" s="3"/>
      <c r="R36" s="3"/>
      <c r="S36" s="3"/>
      <c r="T36" s="3"/>
      <c r="U36" s="3"/>
      <c r="V36" s="11"/>
      <c r="W36" s="26"/>
      <c r="X36" s="3"/>
      <c r="Y36" s="3"/>
      <c r="Z36" s="3"/>
      <c r="AA36" s="3"/>
      <c r="AB36" s="3"/>
      <c r="AC36" s="3"/>
      <c r="AD36" s="3"/>
      <c r="AP36" s="11"/>
      <c r="AQ36" s="24"/>
    </row>
    <row r="37" spans="1:45" s="4" customFormat="1" x14ac:dyDescent="0.25">
      <c r="A37" s="22"/>
      <c r="B37" s="26"/>
      <c r="C37" s="3"/>
      <c r="D37" s="54" t="str">
        <f>D11</f>
        <v>Proximity to Current Tortoise Habitat</v>
      </c>
      <c r="E37" s="56" t="e">
        <f>IF(E11="Unknown",1,NA())</f>
        <v>#N/A</v>
      </c>
      <c r="F37"/>
      <c r="G37" s="3"/>
      <c r="H37" s="3"/>
      <c r="I37" s="3"/>
      <c r="J37" s="3"/>
      <c r="K37" s="3"/>
      <c r="L37" s="3"/>
      <c r="M37" s="3"/>
      <c r="N37" s="3"/>
      <c r="O37" s="3"/>
      <c r="P37" s="3"/>
      <c r="Q37" s="3"/>
      <c r="R37" s="3"/>
      <c r="S37" s="3"/>
      <c r="T37" s="3"/>
      <c r="U37" s="3"/>
      <c r="V37" s="11"/>
      <c r="W37" s="26"/>
      <c r="X37" s="3"/>
      <c r="Y37" s="3"/>
      <c r="Z37" s="3"/>
      <c r="AA37" s="3"/>
      <c r="AB37" s="3"/>
      <c r="AC37" s="3"/>
      <c r="AD37" s="3"/>
      <c r="AE37" s="3"/>
      <c r="AF37" s="3"/>
      <c r="AG37" s="3"/>
      <c r="AP37" s="11"/>
      <c r="AQ37" s="24"/>
    </row>
    <row r="38" spans="1:45" s="4" customFormat="1" x14ac:dyDescent="0.25">
      <c r="A38" s="22"/>
      <c r="B38" s="26"/>
      <c r="C38" s="3"/>
      <c r="D38"/>
      <c r="E38" s="10"/>
      <c r="F38"/>
      <c r="G38" s="3"/>
      <c r="H38" s="3"/>
      <c r="I38" s="3"/>
      <c r="J38" s="3"/>
      <c r="K38" s="3"/>
      <c r="L38" s="3"/>
      <c r="M38" s="3"/>
      <c r="N38" s="3"/>
      <c r="O38" s="3"/>
      <c r="P38" s="3"/>
      <c r="Q38" s="3"/>
      <c r="R38" s="3"/>
      <c r="S38" s="3"/>
      <c r="T38" s="3"/>
      <c r="U38" s="3"/>
      <c r="V38" s="11"/>
      <c r="W38" s="26"/>
      <c r="X38" s="3"/>
      <c r="Y38" s="3"/>
      <c r="Z38" s="3"/>
      <c r="AA38" s="3"/>
      <c r="AB38" s="3"/>
      <c r="AC38" s="3"/>
      <c r="AD38" s="3"/>
      <c r="AE38" s="3"/>
      <c r="AF38" s="3"/>
      <c r="AG38" s="3"/>
      <c r="AP38" s="11"/>
      <c r="AQ38" s="24"/>
    </row>
    <row r="39" spans="1:45" s="4" customFormat="1" ht="15.75" thickBot="1" x14ac:dyDescent="0.3">
      <c r="A39" s="22"/>
      <c r="B39" s="26"/>
      <c r="C39" s="17"/>
      <c r="D39" s="16"/>
      <c r="E39" s="16"/>
      <c r="F39" s="17"/>
      <c r="G39" s="17"/>
      <c r="H39" s="17"/>
      <c r="I39" s="17"/>
      <c r="J39" s="17"/>
      <c r="K39" s="17"/>
      <c r="L39" s="17"/>
      <c r="M39" s="17"/>
      <c r="N39" s="17"/>
      <c r="O39" s="17"/>
      <c r="P39" s="17"/>
      <c r="Q39" s="17"/>
      <c r="R39" s="17"/>
      <c r="S39" s="17"/>
      <c r="T39" s="17"/>
      <c r="U39" s="17"/>
      <c r="V39" s="18"/>
      <c r="W39" s="26"/>
      <c r="X39" s="15"/>
      <c r="Y39" s="17"/>
      <c r="Z39" s="17"/>
      <c r="AA39" s="3"/>
      <c r="AB39" s="17"/>
      <c r="AC39" s="17"/>
      <c r="AD39" s="17"/>
      <c r="AE39" s="17"/>
      <c r="AF39" s="17"/>
      <c r="AG39" s="17"/>
      <c r="AH39" s="17"/>
      <c r="AI39" s="17"/>
      <c r="AJ39" s="17"/>
      <c r="AK39" s="17"/>
      <c r="AL39" s="17"/>
      <c r="AM39" s="17"/>
      <c r="AN39" s="17"/>
      <c r="AO39" s="17"/>
      <c r="AP39" s="18"/>
      <c r="AQ39" s="24"/>
    </row>
    <row r="40" spans="1:45" ht="16.5" thickTop="1" thickBot="1" x14ac:dyDescent="0.3">
      <c r="A40" s="21"/>
      <c r="B40" s="27"/>
      <c r="C40" s="30"/>
      <c r="D40" s="31"/>
      <c r="E40" s="31"/>
      <c r="F40" s="32"/>
      <c r="G40" s="32"/>
      <c r="H40" s="32"/>
      <c r="I40" s="32"/>
      <c r="J40" s="32"/>
      <c r="K40" s="32"/>
      <c r="L40" s="32"/>
      <c r="M40" s="32"/>
      <c r="N40" s="32"/>
      <c r="O40" s="32"/>
      <c r="P40" s="32"/>
      <c r="Q40" s="32"/>
      <c r="R40" s="32"/>
      <c r="S40" s="32"/>
      <c r="T40" s="32"/>
      <c r="U40" s="32"/>
      <c r="V40" s="32"/>
      <c r="W40" s="27"/>
      <c r="X40" s="28"/>
      <c r="Y40" s="28"/>
      <c r="Z40" s="29"/>
      <c r="AA40" s="29"/>
      <c r="AB40" s="29"/>
      <c r="AC40" s="29"/>
      <c r="AD40" s="29"/>
      <c r="AE40" s="29"/>
      <c r="AF40" s="29"/>
      <c r="AG40" s="29"/>
      <c r="AH40" s="29"/>
      <c r="AI40" s="29"/>
      <c r="AJ40" s="29"/>
      <c r="AK40" s="29"/>
      <c r="AL40" s="29"/>
      <c r="AM40" s="29"/>
      <c r="AN40" s="29"/>
      <c r="AO40" s="29"/>
      <c r="AP40" s="29"/>
      <c r="AQ40" s="24"/>
      <c r="AR40" s="23"/>
      <c r="AS40" s="2"/>
    </row>
    <row r="41" spans="1:45" s="4" customFormat="1" ht="16.5" thickTop="1" thickBot="1" x14ac:dyDescent="0.3">
      <c r="A41" s="22"/>
      <c r="B41" s="26"/>
      <c r="C41" s="14"/>
      <c r="D41" s="5"/>
      <c r="E41" s="5"/>
      <c r="F41" s="3"/>
      <c r="G41" s="3"/>
      <c r="H41" s="3"/>
      <c r="I41" s="3"/>
      <c r="J41" s="3"/>
      <c r="K41" s="3"/>
      <c r="L41" s="3"/>
      <c r="M41" s="3"/>
      <c r="N41" s="3"/>
      <c r="O41" s="3"/>
      <c r="P41" s="3"/>
      <c r="Q41" s="3"/>
      <c r="R41" s="3"/>
      <c r="S41" s="3"/>
      <c r="T41" s="3"/>
      <c r="U41" s="3"/>
      <c r="V41" s="11"/>
      <c r="W41" s="26"/>
      <c r="X41" s="3"/>
      <c r="Y41" s="3"/>
      <c r="Z41" s="3"/>
      <c r="AA41" s="3"/>
      <c r="AB41" s="3"/>
      <c r="AC41" s="3"/>
      <c r="AD41" s="3"/>
      <c r="AE41" s="3"/>
      <c r="AF41" s="3"/>
      <c r="AG41" s="3"/>
      <c r="AQ41" s="25"/>
    </row>
    <row r="42" spans="1:45" s="4" customFormat="1" ht="21.75" thickBot="1" x14ac:dyDescent="0.3">
      <c r="A42" s="22"/>
      <c r="B42" s="26"/>
      <c r="C42" s="48"/>
      <c r="D42" s="12" t="s">
        <v>16</v>
      </c>
      <c r="E42" s="7" t="s">
        <v>2</v>
      </c>
      <c r="F42" s="3"/>
      <c r="G42" s="3"/>
      <c r="H42" s="3"/>
      <c r="K42" s="3"/>
      <c r="L42" s="3"/>
      <c r="M42" s="3"/>
      <c r="N42" s="3"/>
      <c r="O42" s="3"/>
      <c r="P42" s="3"/>
      <c r="Q42" s="3"/>
      <c r="R42" s="3"/>
      <c r="S42" s="3"/>
      <c r="T42" s="3"/>
      <c r="U42" s="3"/>
      <c r="V42" s="11"/>
      <c r="W42" s="26"/>
      <c r="X42" s="3"/>
      <c r="Y42" s="6" t="s">
        <v>16</v>
      </c>
      <c r="Z42" s="7" t="s">
        <v>2</v>
      </c>
      <c r="AA42" s="3"/>
      <c r="AB42" s="3"/>
      <c r="AC42" s="3"/>
      <c r="AD42" s="3"/>
      <c r="AE42" s="3"/>
      <c r="AF42" s="3"/>
      <c r="AG42" s="3"/>
      <c r="AP42" s="11"/>
      <c r="AQ42" s="24"/>
    </row>
    <row r="43" spans="1:45" s="4" customFormat="1" ht="21" x14ac:dyDescent="0.25">
      <c r="A43" s="22"/>
      <c r="B43" s="26"/>
      <c r="C43" s="48"/>
      <c r="D43" s="52" t="s">
        <v>24</v>
      </c>
      <c r="E43" s="53"/>
      <c r="F43" s="3"/>
      <c r="G43" s="3"/>
      <c r="H43" s="3"/>
      <c r="K43" s="3"/>
      <c r="L43" s="3"/>
      <c r="M43" s="3"/>
      <c r="N43" s="3"/>
      <c r="O43" s="3"/>
      <c r="P43" s="3"/>
      <c r="Q43" s="3"/>
      <c r="R43" s="3"/>
      <c r="S43" s="3"/>
      <c r="T43" s="3"/>
      <c r="U43" s="3"/>
      <c r="V43" s="11"/>
      <c r="W43" s="26"/>
      <c r="X43" s="3"/>
      <c r="Y43" s="51" t="s">
        <v>23</v>
      </c>
      <c r="Z43" s="50"/>
      <c r="AA43" s="3"/>
      <c r="AB43" s="3"/>
      <c r="AC43" s="3"/>
      <c r="AD43" s="3"/>
      <c r="AE43" s="3"/>
      <c r="AF43" s="3"/>
      <c r="AG43" s="3"/>
      <c r="AP43" s="11"/>
      <c r="AQ43" s="24"/>
    </row>
    <row r="44" spans="1:45" s="4" customFormat="1" ht="21" x14ac:dyDescent="0.25">
      <c r="A44" s="22"/>
      <c r="B44" s="26"/>
      <c r="C44" s="48"/>
      <c r="D44" s="13" t="str">
        <f>'Habitat Assessment'!B12</f>
        <v>Geologic Substrate*</v>
      </c>
      <c r="E44" s="9" t="str">
        <f>'Habitat Assessment'!G12</f>
        <v>Good</v>
      </c>
      <c r="F44" s="3"/>
      <c r="G44" s="3"/>
      <c r="H44" s="3"/>
      <c r="K44" s="3"/>
      <c r="L44" s="3"/>
      <c r="M44" s="3"/>
      <c r="N44" s="3"/>
      <c r="O44" s="3"/>
      <c r="P44" s="3"/>
      <c r="Q44" s="3"/>
      <c r="R44" s="3"/>
      <c r="S44" s="3"/>
      <c r="T44" s="3"/>
      <c r="U44" s="3"/>
      <c r="V44" s="11"/>
      <c r="W44" s="26"/>
      <c r="X44" s="3"/>
      <c r="Y44" s="8" t="str">
        <f>'Habitat Assessment'!B22</f>
        <v>Trash</v>
      </c>
      <c r="Z44" s="9" t="str">
        <f>'Habitat Assessment'!G22</f>
        <v>Fair</v>
      </c>
      <c r="AA44" s="3"/>
      <c r="AB44" s="3"/>
      <c r="AC44" s="3"/>
      <c r="AD44" s="3"/>
      <c r="AE44" s="3"/>
      <c r="AF44" s="3"/>
      <c r="AG44" s="3"/>
      <c r="AP44" s="11"/>
      <c r="AQ44" s="24"/>
    </row>
    <row r="45" spans="1:45" s="4" customFormat="1" ht="21" x14ac:dyDescent="0.25">
      <c r="A45" s="22"/>
      <c r="B45" s="26"/>
      <c r="C45" s="48"/>
      <c r="D45" s="13" t="str">
        <f>'Habitat Assessment'!B13</f>
        <v>Soil Composition*</v>
      </c>
      <c r="E45" s="9" t="str">
        <f>'Habitat Assessment'!G13</f>
        <v>Fair</v>
      </c>
      <c r="F45" s="3"/>
      <c r="G45" s="3"/>
      <c r="H45" s="3"/>
      <c r="K45" s="3"/>
      <c r="L45" s="3"/>
      <c r="M45" s="3"/>
      <c r="N45" s="3"/>
      <c r="O45" s="3"/>
      <c r="P45" s="3"/>
      <c r="Q45" s="3"/>
      <c r="R45" s="3"/>
      <c r="S45" s="3"/>
      <c r="T45" s="3"/>
      <c r="U45" s="3"/>
      <c r="V45" s="11"/>
      <c r="W45" s="26"/>
      <c r="X45" s="3"/>
      <c r="Y45" s="8" t="str">
        <f>'Habitat Assessment'!B23</f>
        <v xml:space="preserve">Off Highway Vehicles </v>
      </c>
      <c r="Z45" s="9" t="str">
        <f>'Habitat Assessment'!G23</f>
        <v>Poor</v>
      </c>
      <c r="AA45" s="3"/>
      <c r="AB45" s="3"/>
      <c r="AC45" s="3"/>
      <c r="AD45" s="3"/>
      <c r="AE45" s="3"/>
      <c r="AF45" s="3"/>
      <c r="AG45" s="3"/>
      <c r="AP45" s="11"/>
      <c r="AQ45" s="24"/>
    </row>
    <row r="46" spans="1:45" s="4" customFormat="1" ht="21" x14ac:dyDescent="0.25">
      <c r="A46" s="22"/>
      <c r="B46" s="26"/>
      <c r="C46" s="48"/>
      <c r="D46" s="13" t="str">
        <f>'Habitat Assessment'!B14</f>
        <v>Elevation*</v>
      </c>
      <c r="E46" s="9" t="str">
        <f>'Habitat Assessment'!G14</f>
        <v>Good</v>
      </c>
      <c r="F46" s="3"/>
      <c r="G46" s="3"/>
      <c r="H46" s="3"/>
      <c r="K46" s="3"/>
      <c r="L46" s="3"/>
      <c r="M46" s="3"/>
      <c r="N46" s="3"/>
      <c r="O46" s="3"/>
      <c r="P46" s="3"/>
      <c r="Q46" s="3"/>
      <c r="R46" s="3"/>
      <c r="S46" s="3"/>
      <c r="T46" s="3"/>
      <c r="U46" s="3"/>
      <c r="V46" s="11"/>
      <c r="W46" s="26"/>
      <c r="X46" s="3"/>
      <c r="Y46" s="8" t="str">
        <f>'Habitat Assessment'!B24</f>
        <v xml:space="preserve">Grazing </v>
      </c>
      <c r="Z46" s="9" t="str">
        <f>'Habitat Assessment'!G24</f>
        <v>Fair</v>
      </c>
      <c r="AA46" s="3"/>
      <c r="AB46" s="3"/>
      <c r="AC46" s="3"/>
      <c r="AD46" s="3"/>
      <c r="AE46" s="3"/>
      <c r="AF46" s="3"/>
      <c r="AG46" s="3"/>
      <c r="AP46" s="11"/>
      <c r="AQ46" s="24"/>
    </row>
    <row r="47" spans="1:45" s="4" customFormat="1" ht="21.75" thickBot="1" x14ac:dyDescent="0.3">
      <c r="A47" s="22"/>
      <c r="B47" s="26"/>
      <c r="C47" s="48"/>
      <c r="D47" s="49" t="str">
        <f>'Habitat Assessment'!B15</f>
        <v>Slope*</v>
      </c>
      <c r="E47" s="46" t="str">
        <f>'Habitat Assessment'!G15</f>
        <v>Good</v>
      </c>
      <c r="F47" s="3"/>
      <c r="G47" s="3"/>
      <c r="H47" s="3"/>
      <c r="K47" s="3"/>
      <c r="L47" s="3"/>
      <c r="M47" s="3"/>
      <c r="N47" s="3"/>
      <c r="O47" s="3"/>
      <c r="P47" s="3"/>
      <c r="Q47" s="3"/>
      <c r="R47" s="3"/>
      <c r="S47" s="3"/>
      <c r="T47" s="3"/>
      <c r="U47" s="3"/>
      <c r="V47" s="11"/>
      <c r="W47" s="26"/>
      <c r="X47" s="3"/>
      <c r="Y47" s="47" t="str">
        <f>'Habitat Assessment'!B25</f>
        <v xml:space="preserve">Fire </v>
      </c>
      <c r="Z47" s="46" t="str">
        <f>'Habitat Assessment'!G25</f>
        <v>Poor</v>
      </c>
      <c r="AA47" s="3"/>
      <c r="AB47" s="3"/>
      <c r="AC47" s="3"/>
      <c r="AF47" s="3"/>
      <c r="AG47" s="3"/>
      <c r="AP47" s="11"/>
      <c r="AQ47" s="24"/>
    </row>
    <row r="48" spans="1:45" s="4" customFormat="1" x14ac:dyDescent="0.25">
      <c r="A48" s="22"/>
      <c r="B48" s="26"/>
      <c r="C48" s="3"/>
      <c r="F48" s="3"/>
      <c r="G48" s="3"/>
      <c r="H48" s="3"/>
      <c r="I48" s="3"/>
      <c r="J48" s="3"/>
      <c r="K48" s="3"/>
      <c r="L48" s="3"/>
      <c r="M48" s="3"/>
      <c r="N48" s="3"/>
      <c r="O48" s="3"/>
      <c r="P48" s="3"/>
      <c r="Q48" s="3"/>
      <c r="R48" s="3"/>
      <c r="S48" s="3"/>
      <c r="T48" s="3"/>
      <c r="U48" s="3"/>
      <c r="V48" s="11"/>
      <c r="W48" s="26"/>
      <c r="X48" s="3"/>
      <c r="Y48" s="3"/>
      <c r="Z48" s="3"/>
      <c r="AA48" s="3"/>
      <c r="AB48" s="3"/>
      <c r="AC48" s="3"/>
      <c r="AF48" s="3"/>
      <c r="AG48" s="3"/>
      <c r="AP48" s="11"/>
      <c r="AQ48" s="24"/>
    </row>
    <row r="49" spans="1:43" s="4" customFormat="1" x14ac:dyDescent="0.25">
      <c r="A49" s="22"/>
      <c r="B49" s="26"/>
      <c r="C49" s="3"/>
      <c r="F49" s="3"/>
      <c r="G49" s="3"/>
      <c r="H49" s="3"/>
      <c r="I49" s="3"/>
      <c r="J49" s="3"/>
      <c r="K49" s="3"/>
      <c r="L49" s="3"/>
      <c r="M49" s="3"/>
      <c r="N49" s="3"/>
      <c r="O49" s="3"/>
      <c r="P49" s="3"/>
      <c r="Q49" s="3"/>
      <c r="R49" s="3"/>
      <c r="S49" s="3"/>
      <c r="T49" s="3"/>
      <c r="U49" s="3"/>
      <c r="V49" s="11"/>
      <c r="W49" s="26"/>
      <c r="X49" s="3"/>
      <c r="Y49" s="3"/>
      <c r="Z49" s="3"/>
      <c r="AA49" s="3"/>
      <c r="AB49" s="3"/>
      <c r="AC49" s="3"/>
      <c r="AF49" s="3"/>
      <c r="AG49" s="3"/>
      <c r="AP49" s="11"/>
      <c r="AQ49" s="24"/>
    </row>
    <row r="50" spans="1:43" s="4" customFormat="1" x14ac:dyDescent="0.25">
      <c r="A50" s="22"/>
      <c r="B50" s="26"/>
      <c r="C50" s="3"/>
      <c r="D50"/>
      <c r="E50"/>
      <c r="F50" s="3"/>
      <c r="G50" s="3"/>
      <c r="H50" s="3"/>
      <c r="I50" s="3"/>
      <c r="J50" s="3"/>
      <c r="K50" s="3"/>
      <c r="L50" s="3"/>
      <c r="M50" s="3"/>
      <c r="N50" s="3"/>
      <c r="O50" s="3"/>
      <c r="P50" s="3"/>
      <c r="Q50" s="3"/>
      <c r="R50" s="3"/>
      <c r="S50" s="3"/>
      <c r="T50" s="3"/>
      <c r="U50" s="3"/>
      <c r="V50" s="11"/>
      <c r="W50" s="26"/>
      <c r="X50" s="3"/>
      <c r="Y50" s="58" t="str">
        <f>Y44</f>
        <v>Trash</v>
      </c>
      <c r="Z50" s="58" t="e">
        <f>IF(Z44="Good",1,NA())</f>
        <v>#N/A</v>
      </c>
      <c r="AA50" s="3"/>
      <c r="AB50" s="3"/>
      <c r="AC50" s="3"/>
      <c r="AF50" s="3"/>
      <c r="AG50" s="3"/>
      <c r="AP50" s="11"/>
      <c r="AQ50" s="24"/>
    </row>
    <row r="51" spans="1:43" s="4" customFormat="1" x14ac:dyDescent="0.25">
      <c r="A51" s="22"/>
      <c r="B51" s="26"/>
      <c r="C51" s="3"/>
      <c r="D51" s="59" t="str">
        <f>D44</f>
        <v>Geologic Substrate*</v>
      </c>
      <c r="E51" s="59">
        <f>IF(E44= "Good", 1,NA())</f>
        <v>1</v>
      </c>
      <c r="F51" s="3"/>
      <c r="G51" s="3"/>
      <c r="H51" s="3"/>
      <c r="I51" s="3"/>
      <c r="J51" s="3"/>
      <c r="K51" s="3"/>
      <c r="L51" s="3"/>
      <c r="M51" s="3"/>
      <c r="N51" s="3"/>
      <c r="O51" s="3"/>
      <c r="P51" s="3"/>
      <c r="Q51" s="3"/>
      <c r="R51" s="3"/>
      <c r="S51" s="3"/>
      <c r="T51" s="3"/>
      <c r="U51" s="3"/>
      <c r="V51" s="11"/>
      <c r="W51" s="26"/>
      <c r="X51" s="3"/>
      <c r="Y51" s="58" t="str">
        <f>Y44</f>
        <v>Trash</v>
      </c>
      <c r="Z51" s="58">
        <f>IF(Z44="Fair",1,NA())</f>
        <v>1</v>
      </c>
      <c r="AA51" s="3"/>
      <c r="AB51" s="3"/>
      <c r="AC51" s="3"/>
      <c r="AF51" s="3"/>
      <c r="AG51" s="3"/>
      <c r="AP51" s="11"/>
      <c r="AQ51" s="24"/>
    </row>
    <row r="52" spans="1:43" s="4" customFormat="1" x14ac:dyDescent="0.25">
      <c r="A52" s="22"/>
      <c r="B52" s="26"/>
      <c r="C52" s="3"/>
      <c r="D52" s="59" t="str">
        <f>D44</f>
        <v>Geologic Substrate*</v>
      </c>
      <c r="E52" s="59" t="e">
        <f>IF(E44= "Fair", 1,NA())</f>
        <v>#N/A</v>
      </c>
      <c r="F52" s="3"/>
      <c r="G52" s="3"/>
      <c r="H52" s="3"/>
      <c r="I52" s="3"/>
      <c r="J52" s="3"/>
      <c r="K52" s="3"/>
      <c r="L52" s="3"/>
      <c r="M52" s="3"/>
      <c r="N52" s="3"/>
      <c r="O52" s="3"/>
      <c r="P52" s="3"/>
      <c r="Q52" s="3"/>
      <c r="R52" s="3"/>
      <c r="S52" s="3"/>
      <c r="T52" s="3"/>
      <c r="U52" s="3"/>
      <c r="V52" s="11"/>
      <c r="W52" s="26"/>
      <c r="X52" s="3"/>
      <c r="Y52" s="58" t="str">
        <f>Y44</f>
        <v>Trash</v>
      </c>
      <c r="Z52" s="58" t="e">
        <f>IF(Z44="Poor",1,NA())</f>
        <v>#N/A</v>
      </c>
      <c r="AA52" s="3"/>
      <c r="AB52" s="3"/>
      <c r="AC52" s="3"/>
      <c r="AF52" s="3"/>
      <c r="AG52" s="3"/>
      <c r="AP52" s="11"/>
      <c r="AQ52" s="24"/>
    </row>
    <row r="53" spans="1:43" s="4" customFormat="1" x14ac:dyDescent="0.25">
      <c r="A53" s="22"/>
      <c r="B53" s="26"/>
      <c r="C53" s="3"/>
      <c r="D53" s="59" t="str">
        <f>D44</f>
        <v>Geologic Substrate*</v>
      </c>
      <c r="E53" s="59" t="e">
        <f>IF(E44= "Poor", 1,NA())</f>
        <v>#N/A</v>
      </c>
      <c r="F53" s="3"/>
      <c r="G53" s="3"/>
      <c r="H53" s="3"/>
      <c r="I53" s="3"/>
      <c r="J53" s="3"/>
      <c r="K53" s="3"/>
      <c r="L53" s="3"/>
      <c r="M53" s="3"/>
      <c r="N53" s="3"/>
      <c r="O53" s="3"/>
      <c r="P53" s="3"/>
      <c r="Q53" s="3"/>
      <c r="R53" s="3"/>
      <c r="S53" s="3"/>
      <c r="T53" s="3"/>
      <c r="U53" s="3"/>
      <c r="V53" s="11"/>
      <c r="W53" s="26"/>
      <c r="X53" s="3"/>
      <c r="Y53" s="58" t="str">
        <f>Y44</f>
        <v>Trash</v>
      </c>
      <c r="Z53" s="58" t="e">
        <f>IF(Z44="Unknown",1,NA())</f>
        <v>#N/A</v>
      </c>
      <c r="AA53" s="3"/>
      <c r="AB53" s="3"/>
      <c r="AC53" s="5"/>
      <c r="AD53" s="5"/>
      <c r="AE53" s="3"/>
      <c r="AF53" s="3"/>
      <c r="AP53" s="11"/>
      <c r="AQ53" s="24"/>
    </row>
    <row r="54" spans="1:43" s="4" customFormat="1" x14ac:dyDescent="0.25">
      <c r="A54" s="22"/>
      <c r="B54" s="26"/>
      <c r="C54" s="3"/>
      <c r="D54" s="59" t="str">
        <f>D44</f>
        <v>Geologic Substrate*</v>
      </c>
      <c r="E54" s="59" t="e">
        <f>IF(E44= "Unknown", 1,NA())</f>
        <v>#N/A</v>
      </c>
      <c r="F54" s="3"/>
      <c r="G54" s="3"/>
      <c r="H54" s="3"/>
      <c r="I54" s="3"/>
      <c r="J54" s="3"/>
      <c r="K54" s="3"/>
      <c r="L54" s="3"/>
      <c r="M54" s="3"/>
      <c r="N54" s="3"/>
      <c r="O54" s="3"/>
      <c r="P54" s="3"/>
      <c r="Q54" s="3"/>
      <c r="R54" s="3"/>
      <c r="S54" s="3"/>
      <c r="T54" s="3"/>
      <c r="U54" s="3"/>
      <c r="V54" s="11"/>
      <c r="W54" s="26"/>
      <c r="X54" s="3"/>
      <c r="Y54" s="57" t="str">
        <f>Y45</f>
        <v xml:space="preserve">Off Highway Vehicles </v>
      </c>
      <c r="Z54" s="58" t="e">
        <f>IF(Z45="Good",1,NA())</f>
        <v>#N/A</v>
      </c>
      <c r="AA54" s="3"/>
      <c r="AB54" s="3"/>
      <c r="AC54" s="5"/>
      <c r="AD54" s="5"/>
      <c r="AE54" s="3"/>
      <c r="AF54" s="3"/>
      <c r="AP54" s="11"/>
      <c r="AQ54" s="24"/>
    </row>
    <row r="55" spans="1:43" s="4" customFormat="1" x14ac:dyDescent="0.25">
      <c r="A55" s="22"/>
      <c r="B55" s="26"/>
      <c r="C55" s="3"/>
      <c r="D55" s="59" t="str">
        <f>D45</f>
        <v>Soil Composition*</v>
      </c>
      <c r="E55" s="59" t="e">
        <f>IF(E45= "Good", 1,NA())</f>
        <v>#N/A</v>
      </c>
      <c r="F55" s="3"/>
      <c r="G55" s="3"/>
      <c r="H55" s="3"/>
      <c r="I55" s="3"/>
      <c r="J55" s="3"/>
      <c r="K55" s="3"/>
      <c r="L55" s="3"/>
      <c r="M55" s="3"/>
      <c r="N55" s="3"/>
      <c r="O55" s="3"/>
      <c r="P55" s="3"/>
      <c r="Q55" s="3"/>
      <c r="R55" s="3"/>
      <c r="S55" s="3"/>
      <c r="T55" s="3"/>
      <c r="U55" s="3"/>
      <c r="V55" s="11"/>
      <c r="W55" s="26"/>
      <c r="X55" s="3"/>
      <c r="Y55" s="57" t="str">
        <f>Y45</f>
        <v xml:space="preserve">Off Highway Vehicles </v>
      </c>
      <c r="Z55" s="58" t="e">
        <f>IF(Z45="Fair",1,NA())</f>
        <v>#N/A</v>
      </c>
      <c r="AA55" s="3"/>
      <c r="AB55" s="3"/>
      <c r="AC55" s="5"/>
      <c r="AD55" s="5"/>
      <c r="AE55" s="3"/>
      <c r="AF55" s="3"/>
      <c r="AP55" s="11"/>
      <c r="AQ55" s="24"/>
    </row>
    <row r="56" spans="1:43" s="4" customFormat="1" x14ac:dyDescent="0.25">
      <c r="A56" s="22"/>
      <c r="B56" s="26"/>
      <c r="C56" s="3"/>
      <c r="D56" s="59" t="str">
        <f>D45</f>
        <v>Soil Composition*</v>
      </c>
      <c r="E56" s="59">
        <f>IF(E45= "Fair", 1,NA())</f>
        <v>1</v>
      </c>
      <c r="F56" s="3"/>
      <c r="G56" s="3"/>
      <c r="H56" s="3"/>
      <c r="I56" s="3"/>
      <c r="J56" s="3"/>
      <c r="K56" s="3"/>
      <c r="L56" s="3"/>
      <c r="M56" s="3"/>
      <c r="N56" s="3"/>
      <c r="O56" s="3"/>
      <c r="P56" s="3"/>
      <c r="Q56" s="3"/>
      <c r="R56" s="3"/>
      <c r="S56" s="3"/>
      <c r="T56" s="3"/>
      <c r="U56" s="3"/>
      <c r="V56" s="11"/>
      <c r="W56" s="26"/>
      <c r="X56" s="3"/>
      <c r="Y56" s="57" t="str">
        <f>Y45</f>
        <v xml:space="preserve">Off Highway Vehicles </v>
      </c>
      <c r="Z56" s="58">
        <f>IF(Z45="Poor",1,NA())</f>
        <v>1</v>
      </c>
      <c r="AA56" s="3"/>
      <c r="AB56" s="3"/>
      <c r="AE56" s="3"/>
      <c r="AF56" s="3"/>
      <c r="AP56" s="11"/>
      <c r="AQ56" s="24"/>
    </row>
    <row r="57" spans="1:43" s="4" customFormat="1" x14ac:dyDescent="0.25">
      <c r="A57" s="22"/>
      <c r="B57" s="26"/>
      <c r="C57" s="3"/>
      <c r="D57" s="59" t="str">
        <f>D45</f>
        <v>Soil Composition*</v>
      </c>
      <c r="E57" s="59" t="e">
        <f>IF(E45= "Poor", 1,NA())</f>
        <v>#N/A</v>
      </c>
      <c r="F57" s="3"/>
      <c r="G57" s="3"/>
      <c r="H57" s="3"/>
      <c r="I57" s="3"/>
      <c r="J57" s="3"/>
      <c r="K57" s="3"/>
      <c r="L57" s="3"/>
      <c r="M57" s="3"/>
      <c r="N57" s="3"/>
      <c r="O57" s="3"/>
      <c r="P57" s="3"/>
      <c r="Q57" s="3"/>
      <c r="R57" s="3"/>
      <c r="S57" s="3"/>
      <c r="T57" s="3"/>
      <c r="U57" s="3"/>
      <c r="V57" s="11"/>
      <c r="W57" s="26"/>
      <c r="X57" s="3"/>
      <c r="Y57" s="57" t="str">
        <f>Y45</f>
        <v xml:space="preserve">Off Highway Vehicles </v>
      </c>
      <c r="Z57" s="58" t="e">
        <f>IF(Z45="Unknown",1,NA())</f>
        <v>#N/A</v>
      </c>
      <c r="AA57" s="3"/>
      <c r="AB57" s="3"/>
      <c r="AE57" s="3"/>
      <c r="AF57" s="3"/>
      <c r="AP57" s="11"/>
      <c r="AQ57" s="24"/>
    </row>
    <row r="58" spans="1:43" s="4" customFormat="1" x14ac:dyDescent="0.25">
      <c r="A58" s="22"/>
      <c r="B58" s="26"/>
      <c r="C58" s="3"/>
      <c r="D58" s="59" t="str">
        <f>D45</f>
        <v>Soil Composition*</v>
      </c>
      <c r="E58" s="59" t="e">
        <f>IF(E45= "Unknown", 1,NA())</f>
        <v>#N/A</v>
      </c>
      <c r="F58" s="3"/>
      <c r="G58" s="3"/>
      <c r="H58" s="3"/>
      <c r="I58" s="3"/>
      <c r="J58" s="3"/>
      <c r="K58" s="3"/>
      <c r="L58" s="3"/>
      <c r="M58" s="3"/>
      <c r="N58" s="3"/>
      <c r="O58" s="3"/>
      <c r="P58" s="3"/>
      <c r="Q58" s="3"/>
      <c r="R58" s="3"/>
      <c r="S58" s="3"/>
      <c r="T58" s="3"/>
      <c r="U58" s="3"/>
      <c r="V58" s="11"/>
      <c r="W58" s="26"/>
      <c r="X58" s="3"/>
      <c r="Y58" s="57" t="str">
        <f>Y46</f>
        <v xml:space="preserve">Grazing </v>
      </c>
      <c r="Z58" s="58" t="e">
        <f>IF(Z46="Good",1,NA())</f>
        <v>#N/A</v>
      </c>
      <c r="AA58" s="3"/>
      <c r="AB58" s="3"/>
      <c r="AE58" s="3"/>
      <c r="AF58" s="3"/>
      <c r="AP58" s="11"/>
      <c r="AQ58" s="24"/>
    </row>
    <row r="59" spans="1:43" s="4" customFormat="1" x14ac:dyDescent="0.25">
      <c r="A59" s="22"/>
      <c r="B59" s="26"/>
      <c r="C59" s="3"/>
      <c r="D59" s="59" t="str">
        <f>D46</f>
        <v>Elevation*</v>
      </c>
      <c r="E59" s="59">
        <f>IF(E46= "Good", 1,NA())</f>
        <v>1</v>
      </c>
      <c r="F59" s="3"/>
      <c r="G59" s="3"/>
      <c r="H59" s="3"/>
      <c r="I59" s="3"/>
      <c r="J59" s="3"/>
      <c r="K59" s="3"/>
      <c r="L59" s="3"/>
      <c r="M59" s="3"/>
      <c r="N59" s="3"/>
      <c r="O59" s="3"/>
      <c r="P59" s="3"/>
      <c r="Q59" s="3"/>
      <c r="R59" s="3"/>
      <c r="S59" s="3"/>
      <c r="T59" s="3"/>
      <c r="U59" s="3"/>
      <c r="V59" s="11"/>
      <c r="W59" s="26"/>
      <c r="X59" s="3"/>
      <c r="Y59" s="57" t="str">
        <f>Y46</f>
        <v xml:space="preserve">Grazing </v>
      </c>
      <c r="Z59" s="58">
        <f>IF(Z46="Fair",1,NA())</f>
        <v>1</v>
      </c>
      <c r="AA59" s="3"/>
      <c r="AB59" s="3"/>
      <c r="AE59" s="3"/>
      <c r="AF59" s="3"/>
      <c r="AP59" s="11"/>
      <c r="AQ59" s="24"/>
    </row>
    <row r="60" spans="1:43" s="4" customFormat="1" x14ac:dyDescent="0.25">
      <c r="A60" s="22"/>
      <c r="B60" s="26"/>
      <c r="C60" s="3"/>
      <c r="D60" s="59" t="str">
        <f>D46</f>
        <v>Elevation*</v>
      </c>
      <c r="E60" s="59" t="e">
        <f>IF(E46= "Fair", 1,NA())</f>
        <v>#N/A</v>
      </c>
      <c r="F60" s="3"/>
      <c r="G60" s="3"/>
      <c r="H60" s="3"/>
      <c r="I60" s="3"/>
      <c r="J60" s="3"/>
      <c r="K60" s="3"/>
      <c r="L60" s="3"/>
      <c r="M60" s="3"/>
      <c r="N60" s="3"/>
      <c r="O60" s="3"/>
      <c r="P60" s="3"/>
      <c r="Q60" s="3"/>
      <c r="R60" s="3"/>
      <c r="S60" s="3"/>
      <c r="T60" s="3"/>
      <c r="U60" s="3"/>
      <c r="V60" s="11"/>
      <c r="W60" s="26"/>
      <c r="X60" s="3"/>
      <c r="Y60" s="57" t="str">
        <f>Y46</f>
        <v xml:space="preserve">Grazing </v>
      </c>
      <c r="Z60" s="58" t="e">
        <f>IF(Z46="Poor",1,NA())</f>
        <v>#N/A</v>
      </c>
      <c r="AA60" s="3"/>
      <c r="AB60" s="3"/>
      <c r="AC60" s="3"/>
      <c r="AD60" s="3"/>
      <c r="AE60" s="3"/>
      <c r="AF60" s="3"/>
      <c r="AP60" s="11"/>
      <c r="AQ60" s="24"/>
    </row>
    <row r="61" spans="1:43" s="4" customFormat="1" x14ac:dyDescent="0.25">
      <c r="A61" s="22"/>
      <c r="B61" s="26"/>
      <c r="C61" s="3"/>
      <c r="D61" s="59" t="str">
        <f>D46</f>
        <v>Elevation*</v>
      </c>
      <c r="E61" s="59" t="e">
        <f>IF(E46= "Poor", 1,NA())</f>
        <v>#N/A</v>
      </c>
      <c r="F61" s="3"/>
      <c r="G61" s="3"/>
      <c r="H61" s="3"/>
      <c r="I61" s="3"/>
      <c r="J61" s="3"/>
      <c r="K61" s="3"/>
      <c r="L61" s="3"/>
      <c r="M61" s="3"/>
      <c r="N61" s="3"/>
      <c r="O61" s="3"/>
      <c r="P61" s="3"/>
      <c r="Q61" s="3"/>
      <c r="R61" s="3"/>
      <c r="S61" s="3"/>
      <c r="T61" s="3"/>
      <c r="U61" s="3"/>
      <c r="V61" s="11"/>
      <c r="W61" s="26"/>
      <c r="X61" s="3"/>
      <c r="Y61" s="57" t="str">
        <f>Y46</f>
        <v xml:space="preserve">Grazing </v>
      </c>
      <c r="Z61" s="58" t="e">
        <f>IF(Z46="Unknown",1,NA())</f>
        <v>#N/A</v>
      </c>
      <c r="AA61" s="3"/>
      <c r="AB61" s="3"/>
      <c r="AC61" s="3"/>
      <c r="AD61" s="3"/>
      <c r="AE61" s="3"/>
      <c r="AF61" s="3"/>
      <c r="AP61" s="11"/>
      <c r="AQ61" s="24"/>
    </row>
    <row r="62" spans="1:43" s="4" customFormat="1" x14ac:dyDescent="0.25">
      <c r="A62" s="22"/>
      <c r="B62" s="26"/>
      <c r="C62" s="3"/>
      <c r="D62" s="59" t="str">
        <f>D46</f>
        <v>Elevation*</v>
      </c>
      <c r="E62" s="59" t="e">
        <f>IF(E46= "Unknown", 1,NA())</f>
        <v>#N/A</v>
      </c>
      <c r="F62" s="3"/>
      <c r="G62" s="3"/>
      <c r="H62" s="3"/>
      <c r="I62" s="3"/>
      <c r="J62" s="3"/>
      <c r="K62" s="3"/>
      <c r="L62" s="3"/>
      <c r="M62" s="3"/>
      <c r="N62" s="3"/>
      <c r="O62" s="3"/>
      <c r="P62" s="3"/>
      <c r="Q62" s="3"/>
      <c r="R62" s="3"/>
      <c r="S62" s="3"/>
      <c r="T62" s="3"/>
      <c r="U62" s="3"/>
      <c r="V62" s="11"/>
      <c r="W62" s="26"/>
      <c r="X62" s="3"/>
      <c r="Y62" s="57" t="str">
        <f>Y47</f>
        <v xml:space="preserve">Fire </v>
      </c>
      <c r="Z62" s="58" t="e">
        <f>IF(Z47="Good",1,NA())</f>
        <v>#N/A</v>
      </c>
      <c r="AA62" s="3"/>
      <c r="AB62" s="3"/>
      <c r="AC62" s="3"/>
      <c r="AD62" s="3"/>
      <c r="AE62" s="3"/>
      <c r="AF62" s="3"/>
      <c r="AP62" s="11"/>
      <c r="AQ62" s="24"/>
    </row>
    <row r="63" spans="1:43" s="4" customFormat="1" x14ac:dyDescent="0.25">
      <c r="A63" s="22"/>
      <c r="B63" s="26"/>
      <c r="C63" s="3"/>
      <c r="D63" s="59" t="str">
        <f>D47</f>
        <v>Slope*</v>
      </c>
      <c r="E63" s="59">
        <f>IF(E47= "Good", 1,NA())</f>
        <v>1</v>
      </c>
      <c r="F63" s="3"/>
      <c r="G63" s="3"/>
      <c r="H63" s="3"/>
      <c r="I63" s="3"/>
      <c r="J63" s="3"/>
      <c r="K63" s="3"/>
      <c r="L63" s="3"/>
      <c r="M63" s="3"/>
      <c r="N63" s="3"/>
      <c r="O63" s="3"/>
      <c r="P63" s="3"/>
      <c r="Q63" s="3"/>
      <c r="R63" s="3"/>
      <c r="S63" s="3"/>
      <c r="T63" s="3"/>
      <c r="U63" s="3"/>
      <c r="V63" s="11"/>
      <c r="W63" s="26"/>
      <c r="X63" s="3"/>
      <c r="Y63" s="57" t="str">
        <f>Y47</f>
        <v xml:space="preserve">Fire </v>
      </c>
      <c r="Z63" s="58" t="e">
        <f>IF(Z47="Fair",1,NA())</f>
        <v>#N/A</v>
      </c>
      <c r="AA63" s="3"/>
      <c r="AB63" s="3"/>
      <c r="AC63" s="3"/>
      <c r="AD63" s="3"/>
      <c r="AE63" s="3"/>
      <c r="AF63" s="3"/>
      <c r="AP63" s="11"/>
      <c r="AQ63" s="24"/>
    </row>
    <row r="64" spans="1:43" s="4" customFormat="1" x14ac:dyDescent="0.25">
      <c r="A64" s="22"/>
      <c r="B64" s="26"/>
      <c r="C64" s="3"/>
      <c r="D64" s="59" t="str">
        <f>D47</f>
        <v>Slope*</v>
      </c>
      <c r="E64" s="59" t="e">
        <f>IF(E47= "Fair", 1,NA())</f>
        <v>#N/A</v>
      </c>
      <c r="F64" s="3"/>
      <c r="G64" s="3"/>
      <c r="H64" s="3"/>
      <c r="I64" s="3"/>
      <c r="J64" s="3"/>
      <c r="K64" s="3"/>
      <c r="L64" s="3"/>
      <c r="M64" s="3"/>
      <c r="N64" s="3"/>
      <c r="O64" s="3"/>
      <c r="P64" s="3"/>
      <c r="Q64" s="3"/>
      <c r="R64" s="3"/>
      <c r="S64" s="3"/>
      <c r="T64" s="3"/>
      <c r="U64" s="3"/>
      <c r="V64" s="11"/>
      <c r="W64" s="26"/>
      <c r="X64" s="3"/>
      <c r="Y64" s="57" t="str">
        <f>Y47</f>
        <v xml:space="preserve">Fire </v>
      </c>
      <c r="Z64" s="58">
        <f>IF(Z47="Poor",1,NA())</f>
        <v>1</v>
      </c>
      <c r="AA64" s="3"/>
      <c r="AB64" s="3"/>
      <c r="AC64" s="3"/>
      <c r="AD64" s="3"/>
      <c r="AE64" s="3"/>
      <c r="AF64" s="3"/>
      <c r="AP64" s="11"/>
      <c r="AQ64" s="24"/>
    </row>
    <row r="65" spans="1:44" s="4" customFormat="1" x14ac:dyDescent="0.25">
      <c r="A65" s="22"/>
      <c r="B65" s="26"/>
      <c r="C65" s="3"/>
      <c r="D65" s="59" t="str">
        <f>D47</f>
        <v>Slope*</v>
      </c>
      <c r="E65" s="59" t="e">
        <f>IF(E47= "Poor", 1,NA())</f>
        <v>#N/A</v>
      </c>
      <c r="F65" s="3"/>
      <c r="G65" s="3"/>
      <c r="H65" s="3"/>
      <c r="I65" s="3"/>
      <c r="J65" s="3"/>
      <c r="K65" s="3"/>
      <c r="L65" s="3"/>
      <c r="M65" s="3"/>
      <c r="N65" s="3"/>
      <c r="O65" s="3"/>
      <c r="P65" s="3"/>
      <c r="Q65" s="3"/>
      <c r="R65" s="3"/>
      <c r="S65" s="3"/>
      <c r="T65" s="3"/>
      <c r="U65" s="3"/>
      <c r="V65" s="11"/>
      <c r="W65" s="26"/>
      <c r="X65" s="3"/>
      <c r="Y65" s="57" t="str">
        <f>Y47</f>
        <v xml:space="preserve">Fire </v>
      </c>
      <c r="Z65" s="58" t="e">
        <f>IF(Z47="Unknown",1,NA())</f>
        <v>#N/A</v>
      </c>
      <c r="AA65" s="3"/>
      <c r="AB65" s="3"/>
      <c r="AC65" s="3"/>
      <c r="AD65" s="3"/>
      <c r="AE65" s="3"/>
      <c r="AF65" s="3"/>
      <c r="AP65" s="11"/>
      <c r="AQ65" s="24"/>
    </row>
    <row r="66" spans="1:44" s="4" customFormat="1" x14ac:dyDescent="0.25">
      <c r="A66" s="22"/>
      <c r="B66" s="26"/>
      <c r="C66" s="3"/>
      <c r="D66" s="59" t="str">
        <f>D47</f>
        <v>Slope*</v>
      </c>
      <c r="E66" s="59" t="e">
        <f>IF(E47= "Unknown", 1,NA())</f>
        <v>#N/A</v>
      </c>
      <c r="F66" s="3"/>
      <c r="G66" s="3"/>
      <c r="H66" s="3"/>
      <c r="I66" s="3"/>
      <c r="J66" s="3"/>
      <c r="K66" s="3"/>
      <c r="L66" s="3"/>
      <c r="M66" s="3"/>
      <c r="N66" s="3"/>
      <c r="O66" s="3"/>
      <c r="P66" s="3"/>
      <c r="Q66" s="3"/>
      <c r="R66" s="3"/>
      <c r="S66" s="3"/>
      <c r="T66" s="3"/>
      <c r="U66" s="3"/>
      <c r="V66" s="11"/>
      <c r="W66" s="26"/>
      <c r="X66" s="3"/>
      <c r="Y66" s="57"/>
      <c r="Z66" s="58"/>
      <c r="AA66" s="3"/>
      <c r="AB66" s="3"/>
      <c r="AC66" s="3"/>
      <c r="AD66" s="3"/>
      <c r="AE66" s="3"/>
      <c r="AF66" s="3"/>
      <c r="AP66" s="11"/>
      <c r="AQ66" s="24"/>
    </row>
    <row r="67" spans="1:44" s="4" customFormat="1" x14ac:dyDescent="0.25">
      <c r="A67" s="22"/>
      <c r="B67" s="26"/>
      <c r="C67" s="3"/>
      <c r="F67" s="3"/>
      <c r="G67" s="3"/>
      <c r="H67" s="3"/>
      <c r="I67" s="3"/>
      <c r="J67" s="3"/>
      <c r="K67" s="3"/>
      <c r="L67" s="3"/>
      <c r="M67" s="3"/>
      <c r="N67" s="3"/>
      <c r="O67" s="3"/>
      <c r="P67" s="3"/>
      <c r="Q67" s="3"/>
      <c r="R67" s="3"/>
      <c r="S67" s="3"/>
      <c r="T67" s="3"/>
      <c r="U67" s="3"/>
      <c r="V67" s="11"/>
      <c r="W67" s="26"/>
      <c r="X67" s="3"/>
      <c r="Y67" s="57"/>
      <c r="Z67" s="57"/>
      <c r="AA67" s="3"/>
      <c r="AB67" s="3"/>
      <c r="AC67" s="3"/>
      <c r="AD67" s="3"/>
      <c r="AE67" s="3"/>
      <c r="AF67" s="3"/>
      <c r="AP67" s="11"/>
      <c r="AQ67" s="24"/>
    </row>
    <row r="68" spans="1:44" s="4" customFormat="1" x14ac:dyDescent="0.25">
      <c r="A68" s="22"/>
      <c r="B68" s="26"/>
      <c r="C68" s="3"/>
      <c r="F68" s="3"/>
      <c r="G68" s="3"/>
      <c r="H68" s="3"/>
      <c r="I68" s="3"/>
      <c r="J68" s="3"/>
      <c r="K68" s="3"/>
      <c r="L68" s="3"/>
      <c r="M68" s="3"/>
      <c r="N68" s="3"/>
      <c r="O68" s="3"/>
      <c r="P68" s="3"/>
      <c r="Q68" s="3"/>
      <c r="R68" s="3"/>
      <c r="S68" s="3"/>
      <c r="T68" s="3"/>
      <c r="U68" s="3"/>
      <c r="V68" s="11"/>
      <c r="W68" s="26"/>
      <c r="X68" s="3"/>
      <c r="Y68" s="57"/>
      <c r="Z68" s="57"/>
      <c r="AA68" s="3"/>
      <c r="AB68" s="3"/>
      <c r="AC68" s="3"/>
      <c r="AD68" s="3"/>
      <c r="AE68" s="3"/>
      <c r="AF68" s="3"/>
      <c r="AP68" s="11"/>
      <c r="AQ68" s="24"/>
    </row>
    <row r="69" spans="1:44" s="4" customFormat="1" x14ac:dyDescent="0.25">
      <c r="A69" s="22"/>
      <c r="B69" s="26"/>
      <c r="C69" s="3"/>
      <c r="D69" s="5"/>
      <c r="E69" s="5"/>
      <c r="F69" s="3"/>
      <c r="G69" s="3"/>
      <c r="H69" s="3"/>
      <c r="I69" s="3"/>
      <c r="J69" s="3"/>
      <c r="K69" s="3"/>
      <c r="L69" s="3"/>
      <c r="M69" s="3"/>
      <c r="N69" s="3"/>
      <c r="O69" s="3"/>
      <c r="P69" s="3"/>
      <c r="Q69" s="3"/>
      <c r="R69" s="3"/>
      <c r="S69" s="3"/>
      <c r="T69" s="3"/>
      <c r="U69" s="3"/>
      <c r="V69" s="11"/>
      <c r="W69" s="26"/>
      <c r="X69" s="3"/>
      <c r="Y69" s="57"/>
      <c r="Z69" s="57"/>
      <c r="AA69" s="3"/>
      <c r="AB69" s="3"/>
      <c r="AC69" s="3"/>
      <c r="AD69" s="3"/>
      <c r="AE69" s="3"/>
      <c r="AF69" s="3"/>
      <c r="AG69" s="3"/>
      <c r="AP69" s="11"/>
      <c r="AQ69" s="24"/>
    </row>
    <row r="70" spans="1:44" s="4" customFormat="1" x14ac:dyDescent="0.25">
      <c r="A70" s="22"/>
      <c r="B70" s="26"/>
      <c r="C70" s="3"/>
      <c r="D70" s="5"/>
      <c r="E70" s="5"/>
      <c r="F70" s="3"/>
      <c r="G70" s="3"/>
      <c r="H70" s="3"/>
      <c r="I70" s="3"/>
      <c r="J70" s="3"/>
      <c r="K70" s="3"/>
      <c r="L70" s="3"/>
      <c r="M70" s="3"/>
      <c r="N70" s="3"/>
      <c r="O70" s="3"/>
      <c r="P70" s="3"/>
      <c r="Q70" s="3"/>
      <c r="R70" s="3"/>
      <c r="S70" s="3"/>
      <c r="T70" s="3"/>
      <c r="U70" s="3"/>
      <c r="V70" s="11"/>
      <c r="W70" s="26"/>
      <c r="X70" s="3"/>
      <c r="Y70" s="57"/>
      <c r="Z70" s="57"/>
      <c r="AA70" s="3"/>
      <c r="AB70" s="3"/>
      <c r="AC70" s="3"/>
      <c r="AD70" s="3"/>
      <c r="AE70" s="3"/>
      <c r="AF70" s="3"/>
      <c r="AG70" s="3"/>
      <c r="AP70" s="11"/>
      <c r="AQ70" s="24"/>
    </row>
    <row r="71" spans="1:44" s="4" customFormat="1" x14ac:dyDescent="0.25">
      <c r="A71" s="22"/>
      <c r="B71" s="26"/>
      <c r="C71" s="3"/>
      <c r="D71" s="5"/>
      <c r="E71" s="5"/>
      <c r="F71" s="3"/>
      <c r="G71" s="3"/>
      <c r="H71" s="3"/>
      <c r="I71" s="3"/>
      <c r="J71" s="3"/>
      <c r="K71" s="3"/>
      <c r="L71" s="3"/>
      <c r="M71" s="3"/>
      <c r="N71" s="3"/>
      <c r="O71" s="3"/>
      <c r="P71" s="3"/>
      <c r="Q71" s="3"/>
      <c r="R71" s="3"/>
      <c r="S71" s="3"/>
      <c r="T71" s="3"/>
      <c r="U71" s="3"/>
      <c r="V71" s="11"/>
      <c r="W71" s="26"/>
      <c r="X71" s="3"/>
      <c r="Y71" s="3"/>
      <c r="Z71" s="3"/>
      <c r="AA71" s="3"/>
      <c r="AB71" s="3"/>
      <c r="AC71" s="3"/>
      <c r="AD71" s="3"/>
      <c r="AE71" s="3"/>
      <c r="AF71" s="3"/>
      <c r="AG71" s="3"/>
      <c r="AP71" s="11"/>
      <c r="AQ71" s="24"/>
    </row>
    <row r="72" spans="1:44" s="4" customFormat="1" x14ac:dyDescent="0.25">
      <c r="A72" s="22"/>
      <c r="B72" s="26"/>
      <c r="C72" s="3"/>
      <c r="D72" s="5"/>
      <c r="E72" s="5"/>
      <c r="F72" s="3"/>
      <c r="G72" s="3"/>
      <c r="H72" s="3"/>
      <c r="I72" s="3"/>
      <c r="J72" s="3"/>
      <c r="K72" s="3"/>
      <c r="L72" s="3"/>
      <c r="M72" s="3"/>
      <c r="N72" s="3"/>
      <c r="O72" s="3"/>
      <c r="P72" s="3"/>
      <c r="Q72" s="3"/>
      <c r="R72" s="3"/>
      <c r="S72" s="3"/>
      <c r="T72" s="3"/>
      <c r="U72" s="3"/>
      <c r="V72" s="11"/>
      <c r="W72" s="26"/>
      <c r="X72" s="3"/>
      <c r="Y72" s="3"/>
      <c r="Z72" s="3"/>
      <c r="AA72" s="3"/>
      <c r="AB72" s="3"/>
      <c r="AC72" s="3"/>
      <c r="AD72" s="3"/>
      <c r="AE72" s="3"/>
      <c r="AF72" s="3"/>
      <c r="AG72" s="3"/>
      <c r="AP72" s="11"/>
      <c r="AQ72" s="24"/>
    </row>
    <row r="73" spans="1:44" s="4" customFormat="1" x14ac:dyDescent="0.25">
      <c r="A73" s="22"/>
      <c r="B73" s="26"/>
      <c r="C73" s="3"/>
      <c r="D73" s="5"/>
      <c r="E73" s="5"/>
      <c r="F73" s="3"/>
      <c r="G73" s="3"/>
      <c r="H73" s="3"/>
      <c r="I73" s="3"/>
      <c r="J73" s="3"/>
      <c r="K73" s="3"/>
      <c r="L73" s="3"/>
      <c r="M73" s="3"/>
      <c r="N73" s="3"/>
      <c r="O73" s="3"/>
      <c r="P73" s="3"/>
      <c r="Q73" s="3"/>
      <c r="R73" s="3"/>
      <c r="S73" s="3"/>
      <c r="T73" s="3"/>
      <c r="U73" s="3"/>
      <c r="V73" s="11"/>
      <c r="W73" s="26"/>
      <c r="X73" s="3"/>
      <c r="Y73" s="3"/>
      <c r="Z73" s="3"/>
      <c r="AA73" s="3"/>
      <c r="AB73" s="3"/>
      <c r="AC73" s="3"/>
      <c r="AD73" s="3"/>
      <c r="AE73" s="3"/>
      <c r="AF73" s="3"/>
      <c r="AG73" s="3"/>
      <c r="AP73" s="11"/>
      <c r="AQ73" s="24"/>
    </row>
    <row r="74" spans="1:44" s="4" customFormat="1" x14ac:dyDescent="0.25">
      <c r="A74" s="22"/>
      <c r="B74" s="26"/>
      <c r="C74" s="3"/>
      <c r="D74" s="5"/>
      <c r="E74" s="5"/>
      <c r="F74" s="3"/>
      <c r="G74" s="3"/>
      <c r="H74" s="3"/>
      <c r="I74" s="3"/>
      <c r="J74" s="3"/>
      <c r="K74" s="3"/>
      <c r="L74" s="3"/>
      <c r="M74" s="3"/>
      <c r="N74" s="3"/>
      <c r="O74" s="3"/>
      <c r="P74" s="3"/>
      <c r="Q74" s="3"/>
      <c r="R74" s="3"/>
      <c r="S74" s="3"/>
      <c r="T74" s="3"/>
      <c r="U74" s="3"/>
      <c r="V74" s="11"/>
      <c r="W74" s="26"/>
      <c r="X74" s="3"/>
      <c r="Y74" s="3"/>
      <c r="Z74" s="3"/>
      <c r="AA74" s="3"/>
      <c r="AB74" s="3"/>
      <c r="AC74" s="3"/>
      <c r="AD74" s="3"/>
      <c r="AE74" s="3"/>
      <c r="AF74" s="3"/>
      <c r="AG74" s="3"/>
      <c r="AP74" s="11"/>
      <c r="AQ74" s="24"/>
    </row>
    <row r="75" spans="1:44" s="4" customFormat="1" x14ac:dyDescent="0.25">
      <c r="A75" s="22"/>
      <c r="B75" s="26"/>
      <c r="C75" s="3"/>
      <c r="D75" s="5"/>
      <c r="E75" s="5"/>
      <c r="F75" s="3"/>
      <c r="G75" s="3"/>
      <c r="H75" s="3"/>
      <c r="I75" s="3"/>
      <c r="J75" s="3"/>
      <c r="K75" s="3"/>
      <c r="L75" s="3"/>
      <c r="M75" s="3"/>
      <c r="N75" s="3"/>
      <c r="O75" s="3"/>
      <c r="P75" s="3"/>
      <c r="Q75" s="3"/>
      <c r="R75" s="3"/>
      <c r="S75" s="3"/>
      <c r="T75" s="3"/>
      <c r="U75" s="3"/>
      <c r="V75" s="11"/>
      <c r="W75" s="26"/>
      <c r="X75" s="3"/>
      <c r="Y75" s="3"/>
      <c r="Z75" s="3"/>
      <c r="AA75" s="3"/>
      <c r="AB75" s="3"/>
      <c r="AC75" s="3"/>
      <c r="AD75" s="3"/>
      <c r="AE75" s="3"/>
      <c r="AF75" s="3"/>
      <c r="AG75" s="3"/>
      <c r="AP75" s="11"/>
      <c r="AQ75" s="24"/>
    </row>
    <row r="76" spans="1:44" s="4" customFormat="1" x14ac:dyDescent="0.25">
      <c r="A76" s="22"/>
      <c r="B76" s="26"/>
      <c r="C76" s="3"/>
      <c r="D76" s="5"/>
      <c r="E76" s="5"/>
      <c r="F76" s="3"/>
      <c r="G76" s="3"/>
      <c r="H76" s="3"/>
      <c r="I76" s="3"/>
      <c r="J76" s="3"/>
      <c r="K76" s="3"/>
      <c r="L76" s="3"/>
      <c r="M76" s="3"/>
      <c r="N76" s="3"/>
      <c r="O76" s="3"/>
      <c r="P76" s="3"/>
      <c r="Q76" s="3"/>
      <c r="R76" s="3"/>
      <c r="S76" s="3"/>
      <c r="T76" s="3"/>
      <c r="U76" s="3"/>
      <c r="V76" s="11"/>
      <c r="W76" s="26"/>
      <c r="X76" s="3"/>
      <c r="Y76" s="3"/>
      <c r="Z76" s="3"/>
      <c r="AA76" s="3"/>
      <c r="AB76" s="3"/>
      <c r="AC76" s="3"/>
      <c r="AD76" s="3"/>
      <c r="AE76" s="3"/>
      <c r="AF76" s="3"/>
      <c r="AG76" s="3"/>
      <c r="AP76" s="11"/>
      <c r="AQ76" s="24"/>
    </row>
    <row r="77" spans="1:44" s="4" customFormat="1" ht="15.75" thickBot="1" x14ac:dyDescent="0.3">
      <c r="A77" s="22"/>
      <c r="B77" s="26"/>
      <c r="C77" s="3"/>
      <c r="D77" s="16"/>
      <c r="E77" s="16"/>
      <c r="F77" s="17"/>
      <c r="G77" s="17"/>
      <c r="H77" s="17"/>
      <c r="I77" s="17"/>
      <c r="J77" s="17"/>
      <c r="K77" s="17"/>
      <c r="L77" s="17"/>
      <c r="M77" s="17"/>
      <c r="N77" s="17"/>
      <c r="O77" s="17"/>
      <c r="P77" s="17"/>
      <c r="Q77" s="17"/>
      <c r="R77" s="17"/>
      <c r="S77" s="17"/>
      <c r="T77" s="17"/>
      <c r="U77" s="17"/>
      <c r="V77" s="18"/>
      <c r="W77" s="26"/>
      <c r="X77" s="15"/>
      <c r="Y77" s="17"/>
      <c r="Z77" s="17"/>
      <c r="AA77" s="17"/>
      <c r="AB77" s="17"/>
      <c r="AC77" s="17"/>
      <c r="AD77" s="17"/>
      <c r="AE77" s="17"/>
      <c r="AF77" s="17"/>
      <c r="AG77" s="17"/>
      <c r="AH77" s="17"/>
      <c r="AI77" s="17"/>
      <c r="AJ77" s="17"/>
      <c r="AK77" s="17"/>
      <c r="AL77" s="17"/>
      <c r="AM77" s="17"/>
      <c r="AN77" s="17"/>
      <c r="AO77" s="17"/>
      <c r="AP77" s="18"/>
      <c r="AQ77" s="24"/>
    </row>
    <row r="78" spans="1:44" ht="16.5" thickTop="1" thickBot="1" x14ac:dyDescent="0.3">
      <c r="A78" s="21"/>
      <c r="B78" s="38"/>
      <c r="C78" s="41"/>
      <c r="D78" s="42"/>
      <c r="E78" s="42"/>
      <c r="F78" s="43"/>
      <c r="G78" s="43"/>
      <c r="H78" s="43"/>
      <c r="I78" s="43"/>
      <c r="J78" s="43"/>
      <c r="K78" s="43"/>
      <c r="L78" s="43"/>
      <c r="M78" s="43"/>
      <c r="N78" s="43"/>
      <c r="O78" s="43"/>
      <c r="P78" s="43"/>
      <c r="Q78" s="43"/>
      <c r="R78" s="43"/>
      <c r="S78" s="43"/>
      <c r="T78" s="43"/>
      <c r="U78" s="43"/>
      <c r="V78" s="43"/>
      <c r="W78" s="43"/>
      <c r="X78" s="42"/>
      <c r="Y78" s="42"/>
      <c r="Z78" s="43"/>
      <c r="AA78" s="43"/>
      <c r="AB78" s="43"/>
      <c r="AC78" s="43"/>
      <c r="AD78" s="43"/>
      <c r="AE78" s="43"/>
      <c r="AF78" s="43"/>
      <c r="AG78" s="43"/>
      <c r="AH78" s="43"/>
      <c r="AI78" s="43"/>
      <c r="AJ78" s="43"/>
      <c r="AK78" s="43"/>
      <c r="AL78" s="43"/>
      <c r="AM78" s="43"/>
      <c r="AN78" s="43"/>
      <c r="AO78" s="43"/>
      <c r="AP78" s="43"/>
      <c r="AQ78" s="40"/>
      <c r="AR78" s="3"/>
    </row>
    <row r="79" spans="1:44" s="4" customFormat="1" x14ac:dyDescent="0.25">
      <c r="B79" s="3"/>
      <c r="C79" s="3"/>
      <c r="D79" s="5"/>
      <c r="E79" s="5"/>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Q79" s="3"/>
    </row>
    <row r="80" spans="1:44" s="4" customFormat="1" ht="15.75" x14ac:dyDescent="0.25">
      <c r="B80" s="44" t="s">
        <v>75</v>
      </c>
      <c r="C80" s="3"/>
      <c r="D80" s="5"/>
      <c r="E80" s="5"/>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Q80" s="3"/>
    </row>
    <row r="81" spans="2:43" s="4" customFormat="1" x14ac:dyDescent="0.25">
      <c r="B81" s="3"/>
      <c r="C81" s="3"/>
      <c r="D81" s="5"/>
      <c r="E81" s="5"/>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Q81" s="3"/>
    </row>
    <row r="82" spans="2:43" s="4" customFormat="1" x14ac:dyDescent="0.25">
      <c r="B82" s="3"/>
      <c r="C82" s="3"/>
      <c r="D82" s="5"/>
      <c r="E82" s="5"/>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Q82" s="3"/>
    </row>
    <row r="83" spans="2:43" s="4" customFormat="1" x14ac:dyDescent="0.25">
      <c r="B83" s="3"/>
      <c r="C83" s="3"/>
      <c r="D83" s="5"/>
      <c r="E83" s="5"/>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Q83" s="3"/>
    </row>
    <row r="84" spans="2:43" s="4" customFormat="1" x14ac:dyDescent="0.25">
      <c r="B84" s="3"/>
      <c r="C84" s="3"/>
      <c r="D84" s="5"/>
      <c r="E84" s="5"/>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Q84" s="3"/>
    </row>
    <row r="85" spans="2:43" s="4" customFormat="1" x14ac:dyDescent="0.25">
      <c r="B85" s="3"/>
      <c r="C85" s="3"/>
      <c r="D85" s="5"/>
      <c r="E85" s="5"/>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Q85" s="3"/>
    </row>
    <row r="86" spans="2:43" s="4" customFormat="1" x14ac:dyDescent="0.25">
      <c r="B86" s="3"/>
      <c r="C86" s="3"/>
      <c r="D86" s="5"/>
      <c r="E86" s="5"/>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Q86" s="3"/>
    </row>
  </sheetData>
  <sheetProtection algorithmName="SHA-512" hashValue="ZLRntz/zi/MAKf0bYqHGESziW9ITmCsHXJd+vEnh+CjrM04d566ZQDBzOuyqydFKXVh6Paw8agpXgCBMcr5O7g==" saltValue="u0rACFqIJxCwDHzpR/bOKQ==" spinCount="100000" sheet="1" objects="1" scenarios="1"/>
  <pageMargins left="0.7" right="0.7" top="0.75" bottom="0.75" header="0.3" footer="0.3"/>
  <pageSetup orientation="portrait" r:id="rId1"/>
  <ignoredErrors>
    <ignoredError sqref="D52:D54 D55:D63 D65 D64 D66" calculatedColumn="1"/>
    <ignoredError sqref="D51:E51" unlockedFormula="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2F377C54-C30C-4561-B995-4B172AA22809}">
            <xm:f>NOT(ISERROR(SEARCH("Unknown",A1)))</xm:f>
            <xm:f>"Unknown"</xm:f>
            <x14:dxf>
              <fill>
                <patternFill>
                  <bgColor rgb="FFDBDBDB"/>
                </patternFill>
              </fill>
            </x14:dxf>
          </x14:cfRule>
          <x14:cfRule type="containsText" priority="2" operator="containsText" id="{5614BEBA-E63F-4DF7-9AF1-F1F35E866EC5}">
            <xm:f>NOT(ISERROR(SEARCH("Poor",A1)))</xm:f>
            <xm:f>"Poor"</xm:f>
            <x14:dxf>
              <fill>
                <patternFill>
                  <bgColor rgb="FFFF432F"/>
                </patternFill>
              </fill>
            </x14:dxf>
          </x14:cfRule>
          <x14:cfRule type="containsText" priority="3" operator="containsText" id="{7036ADEA-F90F-43BF-8FFF-C4AF938F4560}">
            <xm:f>NOT(ISERROR(SEARCH("Fair",A1)))</xm:f>
            <xm:f>"Fair"</xm:f>
            <x14:dxf>
              <fill>
                <patternFill>
                  <bgColor rgb="FFFFEB9C"/>
                </patternFill>
              </fill>
            </x14:dxf>
          </x14:cfRule>
          <x14:cfRule type="containsText" priority="4" operator="containsText" id="{19F1B2F2-1636-4345-9223-E84263C7849A}">
            <xm:f>NOT(ISERROR(SEARCH("Good",A1)))</xm:f>
            <xm:f>"Good"</xm:f>
            <x14:dxf>
              <fill>
                <patternFill>
                  <bgColor rgb="FFC6EFCE"/>
                </patternFill>
              </fill>
            </x14:dxf>
          </x14:cfRule>
          <xm:sqref>A81:XFD1048576 A80 C80:XFD80 A1:XFD49 A51:XFD79 A50:C50 F50:XFD50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6" sqref="S16"/>
    </sheetView>
  </sheetViews>
  <sheetFormatPr defaultRowHeight="15" x14ac:dyDescent="0.25"/>
  <sheetData/>
  <sheetProtection algorithmName="SHA-512" hashValue="+Y2XV2YbiF1A8wYsuu01z9ECVVUmwNXYza0kn7SI1KqTgzz5HGXn9s1RuQsKQjEB5lCDYBNro87geyEK8Ow/OQ==" saltValue="QsjemcLFJQo+7B+n8J5Kd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Habitat Assessment</vt:lpstr>
      <vt:lpstr>Reports</vt:lpstr>
      <vt:lpstr>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Devin Rothman</dc:creator>
  <cp:lastModifiedBy>Devin Rothman</cp:lastModifiedBy>
  <cp:lastPrinted>2017-02-28T00:50:55Z</cp:lastPrinted>
  <dcterms:created xsi:type="dcterms:W3CDTF">2017-01-31T01:18:13Z</dcterms:created>
  <dcterms:modified xsi:type="dcterms:W3CDTF">2017-04-08T00:10:41Z</dcterms:modified>
</cp:coreProperties>
</file>